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ttps://thechapel581-my.sharepoint.com/personal/mark_thechapel_family/Documents/The Chapel/Ministries/Financial Discipleship Ministry/New Webpage/"/>
    </mc:Choice>
  </mc:AlternateContent>
  <xr:revisionPtr revIDLastSave="0" documentId="8_{BE900D21-5E66-4AC4-B14D-D4E98408F86C}" xr6:coauthVersionLast="46" xr6:coauthVersionMax="46" xr10:uidLastSave="{00000000-0000-0000-0000-000000000000}"/>
  <bookViews>
    <workbookView xWindow="-108" yWindow="-108" windowWidth="23256" windowHeight="12576" tabRatio="888" xr2:uid="{00000000-000D-0000-FFFF-FFFF00000000}"/>
  </bookViews>
  <sheets>
    <sheet name="Monthly Spending Plans" sheetId="31" r:id="rId1"/>
    <sheet name="Spending Guidelines" sheetId="29" r:id="rId2"/>
  </sheets>
  <definedNames>
    <definedName name="pasterange" localSheetId="0">#REF!</definedName>
    <definedName name="pasterange">#REF!</definedName>
    <definedName name="_xlnm.Print_Area" localSheetId="1">'Spending Guidelines'!$A$1:$S$28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4" i="31" l="1"/>
  <c r="K7" i="31"/>
  <c r="K10" i="31"/>
  <c r="K20" i="31"/>
  <c r="K23" i="31"/>
  <c r="K29" i="31"/>
  <c r="K44" i="31"/>
  <c r="E7" i="31"/>
  <c r="E34" i="31"/>
  <c r="E29" i="31"/>
  <c r="E23" i="31"/>
  <c r="E10" i="31"/>
  <c r="F10" i="31"/>
  <c r="E20" i="31"/>
  <c r="E44" i="31"/>
  <c r="F14" i="31"/>
  <c r="H44" i="31"/>
  <c r="I44" i="31"/>
  <c r="F44" i="31"/>
  <c r="I42" i="31"/>
  <c r="F42" i="31"/>
  <c r="I41" i="31"/>
  <c r="F41" i="31"/>
  <c r="I40" i="31"/>
  <c r="F40" i="31"/>
  <c r="F39" i="31"/>
  <c r="F38" i="31"/>
  <c r="F37" i="31"/>
  <c r="F36" i="31"/>
  <c r="F35" i="31"/>
  <c r="I34" i="31"/>
  <c r="F34" i="31"/>
  <c r="F33" i="31"/>
  <c r="F32" i="31"/>
  <c r="F31" i="31"/>
  <c r="F30" i="31"/>
  <c r="I29" i="31"/>
  <c r="F29" i="31"/>
  <c r="F28" i="31"/>
  <c r="F27" i="31"/>
  <c r="F26" i="31"/>
  <c r="F25" i="31"/>
  <c r="F24" i="31"/>
  <c r="I23" i="31"/>
  <c r="F23" i="31"/>
  <c r="F22" i="31"/>
  <c r="F21" i="31"/>
  <c r="I20" i="31"/>
  <c r="F20" i="31"/>
  <c r="F19" i="31"/>
  <c r="F18" i="31"/>
  <c r="F17" i="31"/>
  <c r="F16" i="31"/>
  <c r="F15" i="31"/>
  <c r="F13" i="31"/>
  <c r="F12" i="31"/>
  <c r="F11" i="31"/>
  <c r="I10" i="31"/>
  <c r="F9" i="31"/>
  <c r="F8" i="31"/>
  <c r="I7" i="31"/>
  <c r="F7" i="31"/>
  <c r="I6" i="31"/>
  <c r="F6" i="31"/>
  <c r="S28" i="29"/>
  <c r="R28" i="29"/>
  <c r="Q28" i="29"/>
  <c r="P28" i="29"/>
  <c r="O28" i="29"/>
  <c r="N28" i="29"/>
  <c r="M28" i="29"/>
  <c r="L28" i="29"/>
  <c r="K28" i="29"/>
  <c r="J28" i="29"/>
  <c r="I28" i="29"/>
  <c r="H28" i="29"/>
  <c r="G28" i="29"/>
  <c r="F28" i="29"/>
  <c r="E28" i="29"/>
  <c r="D28" i="29"/>
  <c r="C28" i="29"/>
  <c r="B28" i="29"/>
  <c r="O18" i="29"/>
  <c r="P18" i="29"/>
  <c r="Q18" i="29"/>
  <c r="R18" i="29"/>
  <c r="S18" i="29"/>
  <c r="I18" i="29"/>
  <c r="J18" i="29"/>
  <c r="K18" i="29"/>
  <c r="L18" i="29"/>
  <c r="M18" i="29"/>
  <c r="C18" i="29"/>
  <c r="D18" i="29"/>
  <c r="E18" i="29"/>
  <c r="F18" i="29"/>
  <c r="G18" i="29"/>
  <c r="AE14" i="29"/>
  <c r="AD14" i="29"/>
  <c r="AC14" i="29"/>
  <c r="AB14" i="29"/>
  <c r="AA14" i="29"/>
  <c r="Z14" i="29"/>
  <c r="AE13" i="29"/>
  <c r="AD13" i="29"/>
  <c r="AC13" i="29"/>
  <c r="AB13" i="29"/>
  <c r="AA13" i="29"/>
  <c r="Z13" i="29"/>
  <c r="AE12" i="29"/>
  <c r="AD12" i="29"/>
  <c r="AC12" i="29"/>
  <c r="AB12" i="29"/>
  <c r="AA12" i="29"/>
  <c r="Z12" i="29"/>
  <c r="AE11" i="29"/>
  <c r="AD11" i="29"/>
  <c r="AC11" i="29"/>
  <c r="AB11" i="29"/>
  <c r="AA11" i="29"/>
  <c r="Z11" i="29"/>
  <c r="AE10" i="29"/>
  <c r="AD10" i="29"/>
  <c r="AC10" i="29"/>
  <c r="AB10" i="29"/>
  <c r="AA10" i="29"/>
  <c r="Z10" i="29"/>
  <c r="AE9" i="29"/>
  <c r="AD9" i="29"/>
  <c r="AC9" i="29"/>
  <c r="AB9" i="29"/>
  <c r="AA9" i="29"/>
  <c r="Z9" i="29"/>
  <c r="AE8" i="29"/>
  <c r="AD8" i="29"/>
  <c r="AC8" i="29"/>
  <c r="AB8" i="29"/>
  <c r="AA8" i="29"/>
  <c r="Z8" i="29"/>
  <c r="AE7" i="29"/>
  <c r="AD7" i="29"/>
  <c r="AC7" i="29"/>
  <c r="AB7" i="29"/>
  <c r="AA7" i="29"/>
  <c r="Z7" i="29"/>
  <c r="AE6" i="29"/>
  <c r="AD6" i="29"/>
  <c r="AC6" i="29"/>
  <c r="AB6" i="29"/>
  <c r="AA6" i="29"/>
  <c r="Z6" i="29"/>
  <c r="K15" i="29"/>
  <c r="L15" i="29"/>
  <c r="E15" i="29"/>
  <c r="F15" i="29"/>
  <c r="I15" i="29"/>
  <c r="J15" i="29"/>
  <c r="M15" i="29"/>
  <c r="N15" i="29"/>
  <c r="O15" i="29"/>
  <c r="P15" i="29"/>
  <c r="Q15" i="29"/>
  <c r="R15" i="29"/>
  <c r="S15" i="29"/>
  <c r="D15" i="29"/>
  <c r="C15" i="29"/>
  <c r="B15" i="29"/>
  <c r="G15" i="29"/>
  <c r="H15" i="29"/>
</calcChain>
</file>

<file path=xl/sharedStrings.xml><?xml version="1.0" encoding="utf-8"?>
<sst xmlns="http://schemas.openxmlformats.org/spreadsheetml/2006/main" count="76" uniqueCount="55">
  <si>
    <t>Housing</t>
  </si>
  <si>
    <t>Taxes</t>
  </si>
  <si>
    <t>Savings</t>
  </si>
  <si>
    <t>Food</t>
  </si>
  <si>
    <t>Clothing</t>
  </si>
  <si>
    <t>Other</t>
  </si>
  <si>
    <t>Gas</t>
  </si>
  <si>
    <t>Water</t>
  </si>
  <si>
    <t>Miscellaneous</t>
  </si>
  <si>
    <t>Transportation</t>
  </si>
  <si>
    <t>Giving</t>
  </si>
  <si>
    <t>Gifts</t>
  </si>
  <si>
    <t>House/Rental Insurance</t>
  </si>
  <si>
    <t>Maintenance &amp; Repairs</t>
  </si>
  <si>
    <t>Car Payment</t>
  </si>
  <si>
    <t>Car Insurance</t>
  </si>
  <si>
    <t>License/Registration</t>
  </si>
  <si>
    <t>Hair Care</t>
  </si>
  <si>
    <t>Groceries</t>
  </si>
  <si>
    <t>Restaurants</t>
  </si>
  <si>
    <t>Mortgage/Rent</t>
  </si>
  <si>
    <t>Personal</t>
  </si>
  <si>
    <t>Health/Life/Disability Premiums</t>
  </si>
  <si>
    <t>Health Out-of-Pocket Expenses</t>
  </si>
  <si>
    <t>Recreation</t>
  </si>
  <si>
    <t>His</t>
  </si>
  <si>
    <t>Hers</t>
  </si>
  <si>
    <t>Vacation</t>
  </si>
  <si>
    <t>Entertainment</t>
  </si>
  <si>
    <t>Guideline %</t>
  </si>
  <si>
    <t>Guideline Amount</t>
  </si>
  <si>
    <t>Budget Amount</t>
  </si>
  <si>
    <t>Categories</t>
  </si>
  <si>
    <t>Actual From Register</t>
  </si>
  <si>
    <t>Family of Four</t>
  </si>
  <si>
    <t>Family of Six</t>
  </si>
  <si>
    <t>Married Couple</t>
  </si>
  <si>
    <t>Single w/o RM</t>
  </si>
  <si>
    <t>Single w/RM</t>
  </si>
  <si>
    <t>Singe Parent</t>
  </si>
  <si>
    <t>Child Exp</t>
  </si>
  <si>
    <t>Total</t>
  </si>
  <si>
    <t>Category</t>
  </si>
  <si>
    <t>Net Income</t>
  </si>
  <si>
    <t>Net Income - Expenses</t>
  </si>
  <si>
    <t>% of Net Income</t>
  </si>
  <si>
    <r>
      <t>Giving</t>
    </r>
    <r>
      <rPr>
        <sz val="9"/>
        <color rgb="FF333333"/>
        <rFont val="Tahoma"/>
        <family val="2"/>
      </rPr>
      <t xml:space="preserve"> (Tithe, Offerings)</t>
    </r>
  </si>
  <si>
    <r>
      <t>Child Exp</t>
    </r>
    <r>
      <rPr>
        <sz val="10"/>
        <color rgb="FF333333"/>
        <rFont val="Tahoma"/>
        <family val="2"/>
      </rPr>
      <t xml:space="preserve"> </t>
    </r>
    <r>
      <rPr>
        <sz val="9"/>
        <color rgb="FF333333"/>
        <rFont val="Tahoma"/>
        <family val="2"/>
      </rPr>
      <t>(Tuition, Lessons, Day Care)</t>
    </r>
  </si>
  <si>
    <r>
      <t>Debt</t>
    </r>
    <r>
      <rPr>
        <sz val="9"/>
        <color rgb="FF333333"/>
        <rFont val="Tahoma"/>
        <family val="2"/>
      </rPr>
      <t xml:space="preserve"> (Credit Card, Student Loans, etc.)</t>
    </r>
  </si>
  <si>
    <t>Cell Phone</t>
  </si>
  <si>
    <t>Internet/TV Service/Landline</t>
  </si>
  <si>
    <t>Electricity</t>
  </si>
  <si>
    <t>Percentages of Net Income</t>
  </si>
  <si>
    <t>Creating Your Budget</t>
  </si>
  <si>
    <t>Spending Guidelines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</si>
</sst>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&quot;$&quot;#,##0.00"/>
    <numFmt numFmtId="165" formatCode="&quot;$&quot;#,##0"/>
    <numFmt numFmtId="166" formatCode="0.0%"/>
  </numFmts>
  <fonts count="33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i/>
      <sz val="22"/>
      <name val="Arial"/>
      <family val="2"/>
    </font>
    <font>
      <sz val="11"/>
      <name val="Arial"/>
      <family val="2"/>
    </font>
    <font>
      <b/>
      <i/>
      <sz val="18"/>
      <name val="Arial"/>
      <family val="2"/>
    </font>
    <font>
      <i/>
      <sz val="14"/>
      <name val="Arial"/>
      <family val="2"/>
    </font>
    <font>
      <u/>
      <sz val="11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Tahoma"/>
      <family val="2"/>
    </font>
    <font>
      <b/>
      <i/>
      <sz val="22"/>
      <name val="Tahoma"/>
      <family val="2"/>
    </font>
    <font>
      <sz val="60"/>
      <name val="Tahoma"/>
      <family val="2"/>
    </font>
    <font>
      <b/>
      <sz val="14"/>
      <color theme="0"/>
      <name val="Tahoma"/>
      <family val="2"/>
    </font>
    <font>
      <b/>
      <i/>
      <sz val="18"/>
      <name val="Tahoma"/>
      <family val="2"/>
    </font>
    <font>
      <b/>
      <sz val="11"/>
      <color theme="0"/>
      <name val="Tahoma"/>
      <family val="2"/>
    </font>
    <font>
      <i/>
      <sz val="18"/>
      <name val="Tahoma"/>
      <family val="2"/>
    </font>
    <font>
      <b/>
      <sz val="10"/>
      <color rgb="FF333333"/>
      <name val="Tahoma"/>
      <family val="2"/>
    </font>
    <font>
      <sz val="10"/>
      <color rgb="FF333333"/>
      <name val="Tahoma"/>
      <family val="2"/>
    </font>
    <font>
      <sz val="11"/>
      <color rgb="FF333333"/>
      <name val="Tahoma"/>
      <family val="2"/>
    </font>
    <font>
      <sz val="9"/>
      <color rgb="FF333333"/>
      <name val="Tahoma"/>
      <family val="2"/>
    </font>
    <font>
      <i/>
      <sz val="11"/>
      <color rgb="FF333333"/>
      <name val="Tahoma"/>
      <family val="2"/>
    </font>
    <font>
      <sz val="11"/>
      <color rgb="FF746E65"/>
      <name val="Tahoma"/>
      <family val="2"/>
    </font>
    <font>
      <i/>
      <sz val="8"/>
      <color rgb="FF746E65"/>
      <name val="Tahoma"/>
      <family val="2"/>
    </font>
    <font>
      <vertAlign val="superscript"/>
      <sz val="10"/>
      <color rgb="FF333333"/>
      <name val="Tahoma"/>
      <family val="2"/>
    </font>
    <font>
      <sz val="11"/>
      <name val="Tahoma"/>
      <family val="2"/>
    </font>
    <font>
      <sz val="8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i/>
      <sz val="14"/>
      <name val="Knockout-HTF47-Bantamweight"/>
    </font>
    <font>
      <b/>
      <sz val="40"/>
      <name val="Tahoma"/>
      <family val="2"/>
    </font>
    <font>
      <i/>
      <sz val="16"/>
      <name val="Tahoma"/>
      <family val="2"/>
    </font>
    <font>
      <b/>
      <sz val="38"/>
      <name val="Tahoma Bold"/>
    </font>
  </fonts>
  <fills count="9">
    <fill>
      <patternFill patternType="none"/>
    </fill>
    <fill>
      <patternFill patternType="gray125"/>
    </fill>
    <fill>
      <patternFill patternType="solid">
        <fgColor rgb="FFF6F6F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lightDown">
        <fgColor rgb="FFF6F6F8"/>
        <bgColor theme="0" tint="-0.249977111117893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253746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rgb="FFF6F6F8"/>
      </left>
      <right style="thin">
        <color rgb="FFF6F6F8"/>
      </right>
      <top/>
      <bottom style="thin">
        <color rgb="FFF6F6F8"/>
      </bottom>
      <diagonal/>
    </border>
    <border>
      <left style="thin">
        <color rgb="FFF6F6F8"/>
      </left>
      <right style="thin">
        <color rgb="FFF6F6F8"/>
      </right>
      <top style="thin">
        <color rgb="FFF6F6F8"/>
      </top>
      <bottom style="thin">
        <color rgb="FFF6F6F8"/>
      </bottom>
      <diagonal/>
    </border>
    <border>
      <left style="thin">
        <color rgb="FFF6F6F8"/>
      </left>
      <right/>
      <top style="thin">
        <color rgb="FFF6F6F8"/>
      </top>
      <bottom style="thin">
        <color rgb="FFF6F6F8"/>
      </bottom>
      <diagonal/>
    </border>
    <border>
      <left/>
      <right style="thin">
        <color rgb="FFF6F6F8"/>
      </right>
      <top style="thin">
        <color rgb="FFF6F6F8"/>
      </top>
      <bottom style="thin">
        <color rgb="FFF6F6F8"/>
      </bottom>
      <diagonal/>
    </border>
    <border>
      <left style="thin">
        <color rgb="FFF6F6F8"/>
      </left>
      <right style="hair">
        <color theme="0" tint="-0.24994659260841701"/>
      </right>
      <top style="thin">
        <color rgb="FFF6F6F8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rgb="FFF6F6F8"/>
      </right>
      <top style="thin">
        <color rgb="FFF6F6F8"/>
      </top>
      <bottom style="hair">
        <color theme="0" tint="-0.24994659260841701"/>
      </bottom>
      <diagonal/>
    </border>
    <border>
      <left style="thin">
        <color rgb="FFF6F6F8"/>
      </left>
      <right style="thin">
        <color rgb="FFF6F6F8"/>
      </right>
      <top style="thin">
        <color rgb="FFF6F6F8"/>
      </top>
      <bottom style="hair">
        <color theme="0" tint="-0.24994659260841701"/>
      </bottom>
      <diagonal/>
    </border>
    <border>
      <left style="thin">
        <color rgb="FFF6F6F8"/>
      </left>
      <right style="hair">
        <color theme="0" tint="-0.24994659260841701"/>
      </right>
      <top style="hair">
        <color theme="0" tint="-0.24994659260841701"/>
      </top>
      <bottom style="thin">
        <color rgb="FFF6F6F8"/>
      </bottom>
      <diagonal/>
    </border>
    <border>
      <left style="hair">
        <color theme="0" tint="-0.24994659260841701"/>
      </left>
      <right style="thin">
        <color rgb="FFF6F6F8"/>
      </right>
      <top style="hair">
        <color theme="0" tint="-0.24994659260841701"/>
      </top>
      <bottom style="thin">
        <color rgb="FFF6F6F8"/>
      </bottom>
      <diagonal/>
    </border>
    <border>
      <left style="thin">
        <color rgb="FFF6F6F8"/>
      </left>
      <right style="thin">
        <color rgb="FFF6F6F8"/>
      </right>
      <top style="hair">
        <color theme="0" tint="-0.24994659260841701"/>
      </top>
      <bottom style="thin">
        <color rgb="FFF6F6F8"/>
      </bottom>
      <diagonal/>
    </border>
    <border>
      <left style="thin">
        <color rgb="FFF6F6F8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rgb="FFF6F6F8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rgb="FFF6F6F8"/>
      </left>
      <right style="thin">
        <color rgb="FFF6F6F8"/>
      </right>
      <top style="hair">
        <color theme="0" tint="-0.24994659260841701"/>
      </top>
      <bottom style="hair">
        <color theme="0" tint="-0.24994659260841701"/>
      </bottom>
      <diagonal/>
    </border>
  </borders>
  <cellStyleXfs count="8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11">
    <xf numFmtId="0" fontId="0" fillId="0" borderId="0" xfId="0"/>
    <xf numFmtId="10" fontId="2" fillId="0" borderId="0" xfId="0" applyNumberFormat="1" applyFont="1" applyFill="1" applyBorder="1"/>
    <xf numFmtId="10" fontId="0" fillId="0" borderId="0" xfId="0" applyNumberFormat="1"/>
    <xf numFmtId="10" fontId="5" fillId="0" borderId="0" xfId="1" applyNumberFormat="1" applyFont="1" applyAlignment="1">
      <alignment horizontal="center" vertical="center"/>
    </xf>
    <xf numFmtId="10" fontId="0" fillId="0" borderId="0" xfId="1" applyNumberFormat="1" applyFont="1" applyAlignment="1">
      <alignment horizontal="center"/>
    </xf>
    <xf numFmtId="10" fontId="3" fillId="0" borderId="0" xfId="0" applyNumberFormat="1" applyFont="1" applyFill="1" applyBorder="1"/>
    <xf numFmtId="10" fontId="6" fillId="0" borderId="0" xfId="0" applyNumberFormat="1" applyFont="1" applyFill="1" applyBorder="1"/>
    <xf numFmtId="10" fontId="4" fillId="0" borderId="0" xfId="0" applyNumberFormat="1" applyFont="1"/>
    <xf numFmtId="165" fontId="4" fillId="0" borderId="0" xfId="0" applyNumberFormat="1" applyFont="1"/>
    <xf numFmtId="9" fontId="4" fillId="0" borderId="0" xfId="1" applyNumberFormat="1" applyFont="1" applyAlignment="1">
      <alignment horizontal="center"/>
    </xf>
    <xf numFmtId="9" fontId="4" fillId="0" borderId="0" xfId="0" applyNumberFormat="1" applyFont="1"/>
    <xf numFmtId="10" fontId="4" fillId="0" borderId="0" xfId="1" applyNumberFormat="1" applyFont="1" applyAlignment="1">
      <alignment horizontal="center"/>
    </xf>
    <xf numFmtId="10" fontId="4" fillId="0" borderId="0" xfId="0" applyNumberFormat="1" applyFont="1" applyAlignment="1">
      <alignment vertical="center"/>
    </xf>
    <xf numFmtId="43" fontId="0" fillId="0" borderId="0" xfId="2" applyFont="1"/>
    <xf numFmtId="43" fontId="4" fillId="0" borderId="0" xfId="2" applyFont="1"/>
    <xf numFmtId="43" fontId="4" fillId="0" borderId="0" xfId="0" applyNumberFormat="1" applyFont="1" applyAlignment="1">
      <alignment vertical="center"/>
    </xf>
    <xf numFmtId="43" fontId="0" fillId="0" borderId="0" xfId="2" applyFont="1" applyAlignment="1">
      <alignment horizontal="center"/>
    </xf>
    <xf numFmtId="0" fontId="10" fillId="2" borderId="0" xfId="59" applyFont="1" applyFill="1"/>
    <xf numFmtId="165" fontId="10" fillId="2" borderId="0" xfId="59" applyNumberFormat="1" applyFont="1" applyFill="1" applyAlignment="1">
      <alignment horizontal="right"/>
    </xf>
    <xf numFmtId="164" fontId="10" fillId="2" borderId="0" xfId="59" applyNumberFormat="1" applyFont="1" applyFill="1" applyAlignment="1">
      <alignment horizontal="right"/>
    </xf>
    <xf numFmtId="9" fontId="10" fillId="2" borderId="0" xfId="60" applyFont="1" applyFill="1" applyAlignment="1">
      <alignment horizontal="center"/>
    </xf>
    <xf numFmtId="0" fontId="11" fillId="2" borderId="0" xfId="59" applyFont="1" applyFill="1" applyAlignment="1">
      <alignment vertical="center"/>
    </xf>
    <xf numFmtId="165" fontId="12" fillId="2" borderId="0" xfId="59" applyNumberFormat="1" applyFont="1" applyFill="1" applyAlignment="1">
      <alignment vertical="center"/>
    </xf>
    <xf numFmtId="0" fontId="11" fillId="2" borderId="0" xfId="59" applyFont="1" applyFill="1" applyAlignment="1">
      <alignment horizontal="center" vertical="center"/>
    </xf>
    <xf numFmtId="165" fontId="10" fillId="2" borderId="0" xfId="59" applyNumberFormat="1" applyFont="1" applyFill="1" applyAlignment="1">
      <alignment horizontal="center"/>
    </xf>
    <xf numFmtId="164" fontId="10" fillId="2" borderId="0" xfId="59" applyNumberFormat="1" applyFont="1" applyFill="1" applyAlignment="1">
      <alignment horizontal="center"/>
    </xf>
    <xf numFmtId="0" fontId="14" fillId="2" borderId="0" xfId="59" applyFont="1" applyFill="1" applyAlignment="1">
      <alignment vertical="center" wrapText="1"/>
    </xf>
    <xf numFmtId="0" fontId="16" fillId="2" borderId="0" xfId="59" applyFont="1" applyFill="1" applyAlignment="1">
      <alignment vertical="center" wrapText="1"/>
    </xf>
    <xf numFmtId="0" fontId="17" fillId="3" borderId="13" xfId="59" applyFont="1" applyFill="1" applyBorder="1" applyAlignment="1">
      <alignment vertical="center"/>
    </xf>
    <xf numFmtId="0" fontId="10" fillId="2" borderId="14" xfId="59" applyFont="1" applyFill="1" applyBorder="1" applyAlignment="1">
      <alignment vertical="center"/>
    </xf>
    <xf numFmtId="0" fontId="19" fillId="2" borderId="13" xfId="59" applyFont="1" applyFill="1" applyBorder="1" applyAlignment="1">
      <alignment vertical="center"/>
    </xf>
    <xf numFmtId="0" fontId="19" fillId="2" borderId="14" xfId="59" applyFont="1" applyFill="1" applyBorder="1" applyAlignment="1">
      <alignment vertical="center"/>
    </xf>
    <xf numFmtId="0" fontId="10" fillId="2" borderId="0" xfId="59" applyFont="1" applyFill="1" applyAlignment="1">
      <alignment vertical="center"/>
    </xf>
    <xf numFmtId="0" fontId="17" fillId="3" borderId="14" xfId="59" applyFont="1" applyFill="1" applyBorder="1" applyAlignment="1">
      <alignment vertical="center"/>
    </xf>
    <xf numFmtId="0" fontId="18" fillId="3" borderId="14" xfId="59" applyFont="1" applyFill="1" applyBorder="1" applyAlignment="1">
      <alignment vertical="center"/>
    </xf>
    <xf numFmtId="4" fontId="19" fillId="3" borderId="14" xfId="59" applyNumberFormat="1" applyFont="1" applyFill="1" applyBorder="1" applyAlignment="1" applyProtection="1">
      <alignment vertical="center"/>
      <protection locked="0"/>
    </xf>
    <xf numFmtId="166" fontId="21" fillId="3" borderId="14" xfId="60" applyNumberFormat="1" applyFont="1" applyFill="1" applyBorder="1" applyAlignment="1" applyProtection="1">
      <alignment horizontal="center" vertical="center"/>
    </xf>
    <xf numFmtId="9" fontId="19" fillId="3" borderId="14" xfId="60" applyFont="1" applyFill="1" applyBorder="1" applyAlignment="1" applyProtection="1">
      <alignment horizontal="center" vertical="center"/>
      <protection locked="0"/>
    </xf>
    <xf numFmtId="165" fontId="19" fillId="3" borderId="14" xfId="59" applyNumberFormat="1" applyFont="1" applyFill="1" applyBorder="1" applyAlignment="1" applyProtection="1">
      <alignment vertical="center"/>
    </xf>
    <xf numFmtId="4" fontId="19" fillId="3" borderId="14" xfId="59" applyNumberFormat="1" applyFont="1" applyFill="1" applyBorder="1" applyAlignment="1" applyProtection="1">
      <alignment vertical="center"/>
    </xf>
    <xf numFmtId="0" fontId="18" fillId="4" borderId="15" xfId="59" applyFont="1" applyFill="1" applyBorder="1" applyAlignment="1">
      <alignment vertical="center"/>
    </xf>
    <xf numFmtId="0" fontId="18" fillId="4" borderId="16" xfId="59" applyFont="1" applyFill="1" applyBorder="1" applyAlignment="1">
      <alignment vertical="center"/>
    </xf>
    <xf numFmtId="4" fontId="22" fillId="5" borderId="17" xfId="59" applyNumberFormat="1" applyFont="1" applyFill="1" applyBorder="1" applyAlignment="1" applyProtection="1">
      <alignment horizontal="right" vertical="center"/>
      <protection locked="0"/>
    </xf>
    <xf numFmtId="166" fontId="23" fillId="5" borderId="18" xfId="60" applyNumberFormat="1" applyFont="1" applyFill="1" applyBorder="1" applyAlignment="1" applyProtection="1">
      <alignment horizontal="center" vertical="center"/>
    </xf>
    <xf numFmtId="0" fontId="22" fillId="2" borderId="14" xfId="59" applyFont="1" applyFill="1" applyBorder="1" applyAlignment="1">
      <alignment vertical="center"/>
    </xf>
    <xf numFmtId="166" fontId="23" fillId="5" borderId="17" xfId="60" applyNumberFormat="1" applyFont="1" applyFill="1" applyBorder="1" applyAlignment="1" applyProtection="1">
      <alignment horizontal="center" vertical="center"/>
    </xf>
    <xf numFmtId="165" fontId="22" fillId="5" borderId="18" xfId="59" applyNumberFormat="1" applyFont="1" applyFill="1" applyBorder="1" applyAlignment="1" applyProtection="1">
      <alignment horizontal="right" vertical="center"/>
    </xf>
    <xf numFmtId="4" fontId="22" fillId="5" borderId="19" xfId="59" applyNumberFormat="1" applyFont="1" applyFill="1" applyBorder="1" applyAlignment="1" applyProtection="1">
      <alignment horizontal="right" vertical="center"/>
      <protection locked="0"/>
    </xf>
    <xf numFmtId="0" fontId="24" fillId="4" borderId="15" xfId="59" applyFont="1" applyFill="1" applyBorder="1" applyAlignment="1">
      <alignment vertical="center"/>
    </xf>
    <xf numFmtId="4" fontId="22" fillId="5" borderId="20" xfId="59" applyNumberFormat="1" applyFont="1" applyFill="1" applyBorder="1" applyAlignment="1" applyProtection="1">
      <alignment horizontal="right" vertical="center"/>
      <protection locked="0"/>
    </xf>
    <xf numFmtId="166" fontId="23" fillId="5" borderId="21" xfId="60" applyNumberFormat="1" applyFont="1" applyFill="1" applyBorder="1" applyAlignment="1" applyProtection="1">
      <alignment horizontal="center" vertical="center"/>
    </xf>
    <xf numFmtId="166" fontId="23" fillId="5" borderId="20" xfId="60" applyNumberFormat="1" applyFont="1" applyFill="1" applyBorder="1" applyAlignment="1" applyProtection="1">
      <alignment horizontal="center" vertical="center"/>
    </xf>
    <xf numFmtId="165" fontId="22" fillId="5" borderId="21" xfId="59" applyNumberFormat="1" applyFont="1" applyFill="1" applyBorder="1" applyAlignment="1" applyProtection="1">
      <alignment horizontal="right" vertical="center"/>
    </xf>
    <xf numFmtId="4" fontId="22" fillId="5" borderId="22" xfId="59" applyNumberFormat="1" applyFont="1" applyFill="1" applyBorder="1" applyAlignment="1" applyProtection="1">
      <alignment horizontal="right" vertical="center"/>
      <protection locked="0"/>
    </xf>
    <xf numFmtId="4" fontId="22" fillId="5" borderId="23" xfId="59" applyNumberFormat="1" applyFont="1" applyFill="1" applyBorder="1" applyAlignment="1" applyProtection="1">
      <alignment horizontal="right" vertical="center"/>
      <protection locked="0"/>
    </xf>
    <xf numFmtId="166" fontId="23" fillId="5" borderId="24" xfId="60" applyNumberFormat="1" applyFont="1" applyFill="1" applyBorder="1" applyAlignment="1" applyProtection="1">
      <alignment horizontal="center" vertical="center"/>
    </xf>
    <xf numFmtId="166" fontId="23" fillId="5" borderId="23" xfId="60" applyNumberFormat="1" applyFont="1" applyFill="1" applyBorder="1" applyAlignment="1" applyProtection="1">
      <alignment horizontal="center" vertical="center"/>
    </xf>
    <xf numFmtId="165" fontId="22" fillId="5" borderId="24" xfId="59" applyNumberFormat="1" applyFont="1" applyFill="1" applyBorder="1" applyAlignment="1" applyProtection="1">
      <alignment horizontal="right" vertical="center"/>
    </xf>
    <xf numFmtId="4" fontId="22" fillId="5" borderId="25" xfId="59" applyNumberFormat="1" applyFont="1" applyFill="1" applyBorder="1" applyAlignment="1" applyProtection="1">
      <alignment horizontal="right" vertical="center"/>
      <protection locked="0"/>
    </xf>
    <xf numFmtId="0" fontId="10" fillId="2" borderId="14" xfId="59" applyFont="1" applyFill="1" applyBorder="1"/>
    <xf numFmtId="0" fontId="22" fillId="2" borderId="14" xfId="59" applyFont="1" applyFill="1" applyBorder="1"/>
    <xf numFmtId="0" fontId="18" fillId="3" borderId="14" xfId="59" applyFont="1" applyFill="1" applyBorder="1"/>
    <xf numFmtId="4" fontId="22" fillId="5" borderId="14" xfId="59" applyNumberFormat="1" applyFont="1" applyFill="1" applyBorder="1" applyAlignment="1" applyProtection="1">
      <alignment horizontal="right" vertical="center"/>
      <protection locked="0"/>
    </xf>
    <xf numFmtId="4" fontId="25" fillId="2" borderId="14" xfId="59" applyNumberFormat="1" applyFont="1" applyFill="1" applyBorder="1" applyAlignment="1">
      <alignment horizontal="right"/>
    </xf>
    <xf numFmtId="4" fontId="19" fillId="2" borderId="14" xfId="59" applyNumberFormat="1" applyFont="1" applyFill="1" applyBorder="1" applyAlignment="1">
      <alignment horizontal="right"/>
    </xf>
    <xf numFmtId="166" fontId="21" fillId="2" borderId="14" xfId="60" applyNumberFormat="1" applyFont="1" applyFill="1" applyBorder="1" applyAlignment="1">
      <alignment horizontal="center"/>
    </xf>
    <xf numFmtId="0" fontId="19" fillId="2" borderId="14" xfId="59" applyFont="1" applyFill="1" applyBorder="1"/>
    <xf numFmtId="9" fontId="19" fillId="2" borderId="14" xfId="60" applyFont="1" applyFill="1" applyBorder="1" applyAlignment="1">
      <alignment horizontal="center"/>
    </xf>
    <xf numFmtId="165" fontId="19" fillId="2" borderId="14" xfId="59" applyNumberFormat="1" applyFont="1" applyFill="1" applyBorder="1" applyAlignment="1">
      <alignment horizontal="right"/>
    </xf>
    <xf numFmtId="0" fontId="14" fillId="2" borderId="0" xfId="59" applyFont="1" applyFill="1" applyBorder="1" applyAlignment="1">
      <alignment vertical="center" wrapText="1"/>
    </xf>
    <xf numFmtId="0" fontId="18" fillId="6" borderId="13" xfId="59" applyFont="1" applyFill="1" applyBorder="1" applyAlignment="1">
      <alignment vertical="center"/>
    </xf>
    <xf numFmtId="9" fontId="4" fillId="7" borderId="2" xfId="0" applyNumberFormat="1" applyFont="1" applyFill="1" applyBorder="1" applyAlignment="1">
      <alignment vertical="center"/>
    </xf>
    <xf numFmtId="9" fontId="4" fillId="7" borderId="9" xfId="1" applyNumberFormat="1" applyFont="1" applyFill="1" applyBorder="1" applyAlignment="1">
      <alignment horizontal="center" vertical="center"/>
    </xf>
    <xf numFmtId="9" fontId="4" fillId="7" borderId="10" xfId="1" applyNumberFormat="1" applyFont="1" applyFill="1" applyBorder="1" applyAlignment="1">
      <alignment horizontal="center" vertical="center"/>
    </xf>
    <xf numFmtId="9" fontId="4" fillId="7" borderId="11" xfId="1" applyNumberFormat="1" applyFont="1" applyFill="1" applyBorder="1" applyAlignment="1">
      <alignment horizontal="center" vertical="center"/>
    </xf>
    <xf numFmtId="9" fontId="4" fillId="7" borderId="2" xfId="1" applyNumberFormat="1" applyFont="1" applyFill="1" applyBorder="1" applyAlignment="1">
      <alignment horizontal="center" vertical="center"/>
    </xf>
    <xf numFmtId="9" fontId="4" fillId="7" borderId="0" xfId="1" applyNumberFormat="1" applyFont="1" applyFill="1" applyBorder="1" applyAlignment="1">
      <alignment horizontal="center" vertical="center"/>
    </xf>
    <xf numFmtId="9" fontId="4" fillId="7" borderId="3" xfId="1" applyNumberFormat="1" applyFont="1" applyFill="1" applyBorder="1" applyAlignment="1">
      <alignment horizontal="center" vertical="center"/>
    </xf>
    <xf numFmtId="9" fontId="4" fillId="7" borderId="2" xfId="0" applyNumberFormat="1" applyFont="1" applyFill="1" applyBorder="1" applyAlignment="1">
      <alignment horizontal="left" vertical="center"/>
    </xf>
    <xf numFmtId="9" fontId="7" fillId="7" borderId="2" xfId="1" applyNumberFormat="1" applyFont="1" applyFill="1" applyBorder="1" applyAlignment="1">
      <alignment horizontal="center" vertical="center"/>
    </xf>
    <xf numFmtId="9" fontId="7" fillId="7" borderId="0" xfId="1" applyNumberFormat="1" applyFont="1" applyFill="1" applyBorder="1" applyAlignment="1">
      <alignment horizontal="center" vertical="center"/>
    </xf>
    <xf numFmtId="9" fontId="7" fillId="7" borderId="3" xfId="1" applyNumberFormat="1" applyFont="1" applyFill="1" applyBorder="1" applyAlignment="1">
      <alignment horizontal="center" vertical="center"/>
    </xf>
    <xf numFmtId="9" fontId="4" fillId="7" borderId="6" xfId="0" applyNumberFormat="1" applyFont="1" applyFill="1" applyBorder="1" applyAlignment="1">
      <alignment vertical="center"/>
    </xf>
    <xf numFmtId="9" fontId="4" fillId="7" borderId="6" xfId="1" applyNumberFormat="1" applyFont="1" applyFill="1" applyBorder="1" applyAlignment="1">
      <alignment horizontal="center" vertical="center"/>
    </xf>
    <xf numFmtId="9" fontId="4" fillId="7" borderId="7" xfId="1" applyNumberFormat="1" applyFont="1" applyFill="1" applyBorder="1" applyAlignment="1">
      <alignment horizontal="center" vertical="center"/>
    </xf>
    <xf numFmtId="9" fontId="4" fillId="7" borderId="8" xfId="1" applyNumberFormat="1" applyFont="1" applyFill="1" applyBorder="1" applyAlignment="1">
      <alignment horizontal="center" vertical="center"/>
    </xf>
    <xf numFmtId="9" fontId="4" fillId="7" borderId="1" xfId="0" applyNumberFormat="1" applyFont="1" applyFill="1" applyBorder="1" applyAlignment="1">
      <alignment vertical="center"/>
    </xf>
    <xf numFmtId="9" fontId="4" fillId="7" borderId="1" xfId="0" applyNumberFormat="1" applyFont="1" applyFill="1" applyBorder="1" applyAlignment="1">
      <alignment horizontal="left" vertical="center"/>
    </xf>
    <xf numFmtId="9" fontId="4" fillId="7" borderId="5" xfId="0" applyNumberFormat="1" applyFont="1" applyFill="1" applyBorder="1" applyAlignment="1">
      <alignment vertical="center"/>
    </xf>
    <xf numFmtId="165" fontId="29" fillId="2" borderId="0" xfId="59" applyNumberFormat="1" applyFont="1" applyFill="1" applyAlignment="1">
      <alignment horizontal="center"/>
    </xf>
    <xf numFmtId="165" fontId="30" fillId="2" borderId="0" xfId="59" applyNumberFormat="1" applyFont="1" applyFill="1" applyAlignment="1">
      <alignment vertical="center"/>
    </xf>
    <xf numFmtId="165" fontId="31" fillId="2" borderId="0" xfId="59" applyNumberFormat="1" applyFont="1" applyFill="1" applyAlignment="1">
      <alignment horizontal="left"/>
    </xf>
    <xf numFmtId="165" fontId="32" fillId="2" borderId="0" xfId="59" applyNumberFormat="1" applyFont="1" applyFill="1" applyAlignment="1">
      <alignment horizontal="left"/>
    </xf>
    <xf numFmtId="0" fontId="17" fillId="3" borderId="14" xfId="59" applyFont="1" applyFill="1" applyBorder="1" applyAlignment="1">
      <alignment horizontal="left" vertical="center"/>
    </xf>
    <xf numFmtId="0" fontId="13" fillId="8" borderId="12" xfId="59" applyFont="1" applyFill="1" applyBorder="1" applyAlignment="1">
      <alignment horizontal="center" vertical="center"/>
    </xf>
    <xf numFmtId="165" fontId="15" fillId="8" borderId="12" xfId="59" applyNumberFormat="1" applyFont="1" applyFill="1" applyBorder="1" applyAlignment="1">
      <alignment horizontal="center" vertical="center" wrapText="1"/>
    </xf>
    <xf numFmtId="0" fontId="15" fillId="8" borderId="12" xfId="59" applyFont="1" applyFill="1" applyBorder="1" applyAlignment="1">
      <alignment horizontal="center" vertical="center" wrapText="1"/>
    </xf>
    <xf numFmtId="9" fontId="15" fillId="8" borderId="12" xfId="60" applyFont="1" applyFill="1" applyBorder="1" applyAlignment="1">
      <alignment horizontal="center" vertical="center" wrapText="1"/>
    </xf>
    <xf numFmtId="164" fontId="15" fillId="8" borderId="12" xfId="59" applyNumberFormat="1" applyFont="1" applyFill="1" applyBorder="1" applyAlignment="1">
      <alignment horizontal="center" vertical="center" wrapText="1"/>
    </xf>
    <xf numFmtId="166" fontId="15" fillId="8" borderId="12" xfId="60" applyNumberFormat="1" applyFont="1" applyFill="1" applyBorder="1" applyAlignment="1">
      <alignment horizontal="center" vertical="center" wrapText="1"/>
    </xf>
    <xf numFmtId="10" fontId="4" fillId="8" borderId="4" xfId="0" applyNumberFormat="1" applyFont="1" applyFill="1" applyBorder="1"/>
    <xf numFmtId="10" fontId="27" fillId="8" borderId="9" xfId="0" applyNumberFormat="1" applyFont="1" applyFill="1" applyBorder="1" applyAlignment="1">
      <alignment horizontal="center"/>
    </xf>
    <xf numFmtId="10" fontId="27" fillId="8" borderId="10" xfId="0" applyNumberFormat="1" applyFont="1" applyFill="1" applyBorder="1" applyAlignment="1">
      <alignment horizontal="center"/>
    </xf>
    <xf numFmtId="10" fontId="27" fillId="8" borderId="11" xfId="0" applyNumberFormat="1" applyFont="1" applyFill="1" applyBorder="1" applyAlignment="1">
      <alignment horizontal="center"/>
    </xf>
    <xf numFmtId="10" fontId="27" fillId="8" borderId="9" xfId="1" applyNumberFormat="1" applyFont="1" applyFill="1" applyBorder="1" applyAlignment="1">
      <alignment horizontal="center"/>
    </xf>
    <xf numFmtId="10" fontId="27" fillId="8" borderId="10" xfId="1" applyNumberFormat="1" applyFont="1" applyFill="1" applyBorder="1" applyAlignment="1">
      <alignment horizontal="center"/>
    </xf>
    <xf numFmtId="10" fontId="27" fillId="8" borderId="11" xfId="1" applyNumberFormat="1" applyFont="1" applyFill="1" applyBorder="1" applyAlignment="1">
      <alignment horizontal="center"/>
    </xf>
    <xf numFmtId="165" fontId="27" fillId="8" borderId="5" xfId="0" applyNumberFormat="1" applyFont="1" applyFill="1" applyBorder="1"/>
    <xf numFmtId="165" fontId="28" fillId="8" borderId="6" xfId="1" applyNumberFormat="1" applyFont="1" applyFill="1" applyBorder="1" applyAlignment="1">
      <alignment horizontal="center"/>
    </xf>
    <xf numFmtId="165" fontId="28" fillId="8" borderId="7" xfId="1" applyNumberFormat="1" applyFont="1" applyFill="1" applyBorder="1" applyAlignment="1">
      <alignment horizontal="center"/>
    </xf>
    <xf numFmtId="165" fontId="28" fillId="8" borderId="8" xfId="1" applyNumberFormat="1" applyFont="1" applyFill="1" applyBorder="1" applyAlignment="1">
      <alignment horizontal="center"/>
    </xf>
  </cellXfs>
  <cellStyles count="83">
    <cellStyle name="Comma" xfId="2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Normal" xfId="0" builtinId="0"/>
    <cellStyle name="Normal 2" xfId="59" xr:uid="{00000000-0005-0000-0000-000050000000}"/>
    <cellStyle name="Percent" xfId="1" builtinId="5"/>
    <cellStyle name="Percent 2" xfId="60" xr:uid="{00000000-0005-0000-0000-00005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FCD69"/>
      <rgbColor rgb="00F20884"/>
      <rgbColor rgb="0000ABEA"/>
      <rgbColor rgb="00900000"/>
      <rgbColor rgb="00006411"/>
      <rgbColor rgb="00000090"/>
      <rgbColor rgb="00AC8846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AAF"/>
      <rgbColor rgb="0099CCFF"/>
      <rgbColor rgb="00FF99CC"/>
      <rgbColor rgb="00CC99FF"/>
      <rgbColor rgb="00FFCC99"/>
      <rgbColor rgb="003366FF"/>
      <rgbColor rgb="0033CCCC"/>
      <rgbColor rgb="00FFBF3F"/>
      <rgbColor rgb="00FFCC00"/>
      <rgbColor rgb="00FFAE37"/>
      <rgbColor rgb="00FF8F4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5079</xdr:colOff>
      <xdr:row>0</xdr:row>
      <xdr:rowOff>96520</xdr:rowOff>
    </xdr:from>
    <xdr:to>
      <xdr:col>2</xdr:col>
      <xdr:colOff>2767236</xdr:colOff>
      <xdr:row>1</xdr:row>
      <xdr:rowOff>680720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2264D6E-2FC7-41FF-B67E-6ECF51755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79" y="96520"/>
          <a:ext cx="2878997" cy="751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193040</xdr:rowOff>
    </xdr:from>
    <xdr:to>
      <xdr:col>1</xdr:col>
      <xdr:colOff>667834</xdr:colOff>
      <xdr:row>1</xdr:row>
      <xdr:rowOff>66040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86FA86D-7732-4C21-A30E-F1AAD1341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193040"/>
          <a:ext cx="1770194" cy="462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6"/>
  <sheetViews>
    <sheetView showGridLines="0" tabSelected="1" zoomScale="130" zoomScaleNormal="130" zoomScalePageLayoutView="15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E2" sqref="E2"/>
    </sheetView>
  </sheetViews>
  <sheetFormatPr defaultColWidth="0" defaultRowHeight="0" customHeight="1" zeroHeight="1"/>
  <cols>
    <col min="1" max="1" width="1.44140625" style="17" customWidth="1"/>
    <col min="2" max="2" width="1.6640625" style="17" customWidth="1"/>
    <col min="3" max="3" width="49.6640625" style="17" customWidth="1"/>
    <col min="4" max="4" width="1.6640625" style="17" customWidth="1"/>
    <col min="5" max="5" width="15.6640625" style="18" customWidth="1"/>
    <col min="6" max="6" width="15.6640625" style="19" customWidth="1"/>
    <col min="7" max="7" width="1.33203125" style="17" customWidth="1"/>
    <col min="8" max="8" width="15.6640625" style="20" customWidth="1"/>
    <col min="9" max="9" width="15.6640625" style="18" customWidth="1"/>
    <col min="10" max="10" width="1.33203125" style="17" customWidth="1"/>
    <col min="11" max="11" width="15.6640625" style="19" customWidth="1"/>
    <col min="12" max="12" width="2.6640625" style="17" customWidth="1"/>
    <col min="13" max="256" width="11.44140625" style="17" hidden="1" customWidth="1"/>
    <col min="257" max="16384" width="11.44140625" style="17" hidden="1"/>
  </cols>
  <sheetData>
    <row r="1" spans="2:11" ht="13.2"/>
    <row r="2" spans="2:11" ht="68.25" customHeight="1">
      <c r="B2" s="21"/>
      <c r="C2" s="21"/>
      <c r="D2" s="21"/>
      <c r="E2" s="90" t="s">
        <v>53</v>
      </c>
      <c r="F2" s="23"/>
      <c r="I2" s="24"/>
      <c r="K2" s="25"/>
    </row>
    <row r="3" spans="2:11" ht="3" customHeight="1">
      <c r="B3" s="21"/>
      <c r="C3" s="21"/>
      <c r="D3" s="21"/>
      <c r="E3" s="22"/>
      <c r="F3" s="23"/>
      <c r="I3" s="24"/>
      <c r="K3" s="25"/>
    </row>
    <row r="4" spans="2:11" s="27" customFormat="1" ht="35.25" customHeight="1">
      <c r="B4" s="94" t="s">
        <v>32</v>
      </c>
      <c r="C4" s="94"/>
      <c r="D4" s="26"/>
      <c r="E4" s="95" t="s">
        <v>33</v>
      </c>
      <c r="F4" s="96" t="s">
        <v>45</v>
      </c>
      <c r="G4" s="26"/>
      <c r="H4" s="97" t="s">
        <v>29</v>
      </c>
      <c r="I4" s="95" t="s">
        <v>30</v>
      </c>
      <c r="J4" s="26"/>
      <c r="K4" s="96" t="s">
        <v>31</v>
      </c>
    </row>
    <row r="5" spans="2:11" s="32" customFormat="1" ht="19.95" customHeight="1">
      <c r="B5" s="28" t="s">
        <v>43</v>
      </c>
      <c r="C5" s="70"/>
      <c r="D5" s="29"/>
      <c r="E5" s="42"/>
      <c r="F5" s="30"/>
      <c r="G5" s="31"/>
      <c r="H5" s="30"/>
      <c r="I5" s="30"/>
      <c r="J5" s="31"/>
      <c r="K5" s="30"/>
    </row>
    <row r="6" spans="2:11" s="32" customFormat="1" ht="19.95" customHeight="1">
      <c r="B6" s="33" t="s">
        <v>46</v>
      </c>
      <c r="C6" s="34"/>
      <c r="D6" s="29"/>
      <c r="E6" s="54"/>
      <c r="F6" s="36" t="str">
        <f>IFERROR(E6/E$5,"")</f>
        <v/>
      </c>
      <c r="G6" s="31"/>
      <c r="H6" s="37"/>
      <c r="I6" s="38" t="str">
        <f>IF(H6*E$5=0,"",H6*E$5)</f>
        <v/>
      </c>
      <c r="J6" s="31"/>
      <c r="K6" s="58"/>
    </row>
    <row r="7" spans="2:11" s="32" customFormat="1" ht="19.95" customHeight="1">
      <c r="B7" s="33" t="s">
        <v>3</v>
      </c>
      <c r="C7" s="34"/>
      <c r="D7" s="29"/>
      <c r="E7" s="39">
        <f>SUM(E8:E9)</f>
        <v>0</v>
      </c>
      <c r="F7" s="36" t="str">
        <f>IFERROR(E7/E$5,"")</f>
        <v/>
      </c>
      <c r="G7" s="31"/>
      <c r="H7" s="37"/>
      <c r="I7" s="38" t="str">
        <f>IF(H7*E$5=0,"",H7*E$5)</f>
        <v/>
      </c>
      <c r="J7" s="31"/>
      <c r="K7" s="39">
        <f>SUM(K8:K9)</f>
        <v>0</v>
      </c>
    </row>
    <row r="8" spans="2:11" s="32" customFormat="1" ht="19.95" customHeight="1">
      <c r="B8" s="40"/>
      <c r="C8" s="41" t="s">
        <v>18</v>
      </c>
      <c r="D8" s="29"/>
      <c r="E8" s="42"/>
      <c r="F8" s="43" t="str">
        <f t="shared" ref="F8:F19" si="0">IFERROR(IF(E8/E$5=0,"",E8/E$5),"")</f>
        <v/>
      </c>
      <c r="G8" s="44"/>
      <c r="H8" s="45"/>
      <c r="I8" s="46"/>
      <c r="J8" s="44"/>
      <c r="K8" s="47"/>
    </row>
    <row r="9" spans="2:11" s="32" customFormat="1" ht="19.95" customHeight="1">
      <c r="B9" s="48"/>
      <c r="C9" s="41" t="s">
        <v>19</v>
      </c>
      <c r="D9" s="29"/>
      <c r="E9" s="49"/>
      <c r="F9" s="50" t="str">
        <f t="shared" si="0"/>
        <v/>
      </c>
      <c r="G9" s="44"/>
      <c r="H9" s="51"/>
      <c r="I9" s="52"/>
      <c r="J9" s="44"/>
      <c r="K9" s="53"/>
    </row>
    <row r="10" spans="2:11" s="32" customFormat="1" ht="19.95" customHeight="1">
      <c r="B10" s="33" t="s">
        <v>0</v>
      </c>
      <c r="C10" s="34"/>
      <c r="D10" s="29"/>
      <c r="E10" s="39">
        <f>SUM(E11:E19)</f>
        <v>0</v>
      </c>
      <c r="F10" s="36" t="str">
        <f>IFERROR(E10/E$5,"")</f>
        <v/>
      </c>
      <c r="G10" s="31"/>
      <c r="H10" s="37"/>
      <c r="I10" s="38" t="str">
        <f>IF(H10*E$5=0,"",H10*E$5)</f>
        <v/>
      </c>
      <c r="J10" s="31"/>
      <c r="K10" s="39">
        <f>SUM(K11:K19)</f>
        <v>0</v>
      </c>
    </row>
    <row r="11" spans="2:11" s="32" customFormat="1" ht="19.95" customHeight="1">
      <c r="B11" s="40"/>
      <c r="C11" s="41" t="s">
        <v>20</v>
      </c>
      <c r="D11" s="29"/>
      <c r="E11" s="42"/>
      <c r="F11" s="43" t="str">
        <f t="shared" si="0"/>
        <v/>
      </c>
      <c r="G11" s="44"/>
      <c r="H11" s="45"/>
      <c r="I11" s="46"/>
      <c r="J11" s="44"/>
      <c r="K11" s="47"/>
    </row>
    <row r="12" spans="2:11" s="32" customFormat="1" ht="19.95" customHeight="1">
      <c r="B12" s="40"/>
      <c r="C12" s="41" t="s">
        <v>51</v>
      </c>
      <c r="D12" s="29"/>
      <c r="E12" s="54"/>
      <c r="F12" s="55" t="str">
        <f t="shared" si="0"/>
        <v/>
      </c>
      <c r="G12" s="44"/>
      <c r="H12" s="56"/>
      <c r="I12" s="57"/>
      <c r="J12" s="44"/>
      <c r="K12" s="58"/>
    </row>
    <row r="13" spans="2:11" s="32" customFormat="1" ht="19.95" customHeight="1">
      <c r="B13" s="40"/>
      <c r="C13" s="41" t="s">
        <v>7</v>
      </c>
      <c r="D13" s="29"/>
      <c r="E13" s="54"/>
      <c r="F13" s="55" t="str">
        <f t="shared" si="0"/>
        <v/>
      </c>
      <c r="G13" s="44"/>
      <c r="H13" s="56"/>
      <c r="I13" s="57"/>
      <c r="J13" s="44"/>
      <c r="K13" s="58"/>
    </row>
    <row r="14" spans="2:11" s="32" customFormat="1" ht="19.95" customHeight="1">
      <c r="B14" s="40"/>
      <c r="C14" s="41" t="s">
        <v>6</v>
      </c>
      <c r="D14" s="29"/>
      <c r="E14" s="54"/>
      <c r="F14" s="55" t="str">
        <f t="shared" si="0"/>
        <v/>
      </c>
      <c r="G14" s="44"/>
      <c r="H14" s="56"/>
      <c r="I14" s="57"/>
      <c r="J14" s="44"/>
      <c r="K14" s="58"/>
    </row>
    <row r="15" spans="2:11" s="32" customFormat="1" ht="19.95" customHeight="1">
      <c r="B15" s="40"/>
      <c r="C15" s="41" t="s">
        <v>50</v>
      </c>
      <c r="D15" s="29"/>
      <c r="E15" s="54"/>
      <c r="F15" s="55" t="str">
        <f t="shared" si="0"/>
        <v/>
      </c>
      <c r="G15" s="44"/>
      <c r="H15" s="56"/>
      <c r="I15" s="57"/>
      <c r="J15" s="44"/>
      <c r="K15" s="58"/>
    </row>
    <row r="16" spans="2:11" s="32" customFormat="1" ht="19.95" customHeight="1">
      <c r="B16" s="48"/>
      <c r="C16" s="41" t="s">
        <v>13</v>
      </c>
      <c r="D16" s="29"/>
      <c r="E16" s="54"/>
      <c r="F16" s="55" t="str">
        <f t="shared" si="0"/>
        <v/>
      </c>
      <c r="G16" s="44"/>
      <c r="H16" s="56"/>
      <c r="I16" s="57"/>
      <c r="J16" s="44"/>
      <c r="K16" s="58"/>
    </row>
    <row r="17" spans="2:11" s="32" customFormat="1" ht="19.95" customHeight="1">
      <c r="B17" s="40"/>
      <c r="C17" s="41" t="s">
        <v>12</v>
      </c>
      <c r="D17" s="29"/>
      <c r="E17" s="54"/>
      <c r="F17" s="55" t="str">
        <f t="shared" si="0"/>
        <v/>
      </c>
      <c r="G17" s="44"/>
      <c r="H17" s="56"/>
      <c r="I17" s="57"/>
      <c r="J17" s="44"/>
      <c r="K17" s="58"/>
    </row>
    <row r="18" spans="2:11" s="32" customFormat="1" ht="19.95" customHeight="1">
      <c r="B18" s="40"/>
      <c r="C18" s="41" t="s">
        <v>1</v>
      </c>
      <c r="D18" s="29"/>
      <c r="E18" s="54"/>
      <c r="F18" s="55" t="str">
        <f t="shared" si="0"/>
        <v/>
      </c>
      <c r="G18" s="44"/>
      <c r="H18" s="56"/>
      <c r="I18" s="57"/>
      <c r="J18" s="44"/>
      <c r="K18" s="58"/>
    </row>
    <row r="19" spans="2:11" s="32" customFormat="1" ht="19.95" customHeight="1">
      <c r="B19" s="40"/>
      <c r="C19" s="41" t="s">
        <v>5</v>
      </c>
      <c r="D19" s="29"/>
      <c r="E19" s="49"/>
      <c r="F19" s="50" t="str">
        <f t="shared" si="0"/>
        <v/>
      </c>
      <c r="G19" s="44"/>
      <c r="H19" s="51"/>
      <c r="I19" s="52"/>
      <c r="J19" s="44"/>
      <c r="K19" s="53"/>
    </row>
    <row r="20" spans="2:11" ht="19.95" customHeight="1">
      <c r="B20" s="33" t="s">
        <v>8</v>
      </c>
      <c r="C20" s="34"/>
      <c r="D20" s="59"/>
      <c r="E20" s="39">
        <f>SUM(E21:E22)</f>
        <v>0</v>
      </c>
      <c r="F20" s="36" t="str">
        <f>IFERROR(E20/E$5,"")</f>
        <v/>
      </c>
      <c r="G20" s="31"/>
      <c r="H20" s="37"/>
      <c r="I20" s="38" t="str">
        <f>IF(H20*E$5=0,"",H20*E$5)</f>
        <v/>
      </c>
      <c r="J20" s="31"/>
      <c r="K20" s="39">
        <f>SUM(K21:K22)</f>
        <v>0</v>
      </c>
    </row>
    <row r="21" spans="2:11" ht="19.95" customHeight="1">
      <c r="B21" s="48"/>
      <c r="C21" s="41" t="s">
        <v>11</v>
      </c>
      <c r="D21" s="59"/>
      <c r="E21" s="42"/>
      <c r="F21" s="43" t="str">
        <f>IFERROR(IF(E21/E$5=0,"",E21/E$5),"")</f>
        <v/>
      </c>
      <c r="G21" s="60"/>
      <c r="H21" s="45"/>
      <c r="I21" s="46"/>
      <c r="J21" s="60"/>
      <c r="K21" s="47"/>
    </row>
    <row r="22" spans="2:11" ht="19.95" customHeight="1">
      <c r="B22" s="40"/>
      <c r="C22" s="41" t="s">
        <v>5</v>
      </c>
      <c r="D22" s="59"/>
      <c r="E22" s="49"/>
      <c r="F22" s="50" t="str">
        <f>IFERROR(IF(E22/E$5=0,"",E22/E$5),"")</f>
        <v/>
      </c>
      <c r="G22" s="60"/>
      <c r="H22" s="51"/>
      <c r="I22" s="52"/>
      <c r="J22" s="60"/>
      <c r="K22" s="53"/>
    </row>
    <row r="23" spans="2:11" ht="19.95" customHeight="1">
      <c r="B23" s="33" t="s">
        <v>21</v>
      </c>
      <c r="C23" s="61"/>
      <c r="D23" s="59"/>
      <c r="E23" s="39">
        <f>SUM(E24:E28)</f>
        <v>0</v>
      </c>
      <c r="F23" s="36" t="str">
        <f>IFERROR(E23/E$5,"")</f>
        <v/>
      </c>
      <c r="G23" s="31"/>
      <c r="H23" s="37"/>
      <c r="I23" s="38" t="str">
        <f>IF(H23*E$5=0,"",H23*E$5)</f>
        <v/>
      </c>
      <c r="J23" s="31"/>
      <c r="K23" s="39">
        <f>SUM(K24:K28)</f>
        <v>0</v>
      </c>
    </row>
    <row r="24" spans="2:11" ht="19.95" customHeight="1">
      <c r="B24" s="40"/>
      <c r="C24" s="41" t="s">
        <v>22</v>
      </c>
      <c r="D24" s="59"/>
      <c r="E24" s="42"/>
      <c r="F24" s="43" t="str">
        <f>IFERROR(IF(E24/E$5=0,"",E24/E$5),"")</f>
        <v/>
      </c>
      <c r="G24" s="60"/>
      <c r="H24" s="45"/>
      <c r="I24" s="46"/>
      <c r="J24" s="60"/>
      <c r="K24" s="47"/>
    </row>
    <row r="25" spans="2:11" ht="19.95" customHeight="1">
      <c r="B25" s="48"/>
      <c r="C25" s="41" t="s">
        <v>23</v>
      </c>
      <c r="D25" s="59"/>
      <c r="E25" s="54"/>
      <c r="F25" s="55" t="str">
        <f>IFERROR(IF(E25/E$5=0,"",E25/E$5),"")</f>
        <v/>
      </c>
      <c r="G25" s="60"/>
      <c r="H25" s="56"/>
      <c r="I25" s="57"/>
      <c r="J25" s="60"/>
      <c r="K25" s="58"/>
    </row>
    <row r="26" spans="2:11" ht="19.95" customHeight="1">
      <c r="B26" s="40"/>
      <c r="C26" s="41" t="s">
        <v>49</v>
      </c>
      <c r="D26" s="59"/>
      <c r="E26" s="54"/>
      <c r="F26" s="55" t="str">
        <f>IFERROR(IF(E26/E$5=0,"",E26/E$5),"")</f>
        <v/>
      </c>
      <c r="G26" s="60"/>
      <c r="H26" s="56"/>
      <c r="I26" s="57"/>
      <c r="J26" s="60"/>
      <c r="K26" s="58"/>
    </row>
    <row r="27" spans="2:11" ht="19.95" customHeight="1">
      <c r="B27" s="48"/>
      <c r="C27" s="41" t="s">
        <v>17</v>
      </c>
      <c r="D27" s="59"/>
      <c r="E27" s="54"/>
      <c r="F27" s="55" t="str">
        <f>IFERROR(IF(E27/E$5=0,"",E27/E$5),"")</f>
        <v/>
      </c>
      <c r="G27" s="60"/>
      <c r="H27" s="56"/>
      <c r="I27" s="57"/>
      <c r="J27" s="60"/>
      <c r="K27" s="58"/>
    </row>
    <row r="28" spans="2:11" ht="19.95" customHeight="1">
      <c r="B28" s="48"/>
      <c r="C28" s="41" t="s">
        <v>4</v>
      </c>
      <c r="D28" s="59"/>
      <c r="E28" s="54"/>
      <c r="F28" s="55" t="str">
        <f>IFERROR(IF(E28/E$5=0,"",E28/E$5),"")</f>
        <v/>
      </c>
      <c r="G28" s="60"/>
      <c r="H28" s="51"/>
      <c r="I28" s="52"/>
      <c r="J28" s="60"/>
      <c r="K28" s="53"/>
    </row>
    <row r="29" spans="2:11" ht="19.95" customHeight="1">
      <c r="B29" s="33" t="s">
        <v>24</v>
      </c>
      <c r="C29" s="61"/>
      <c r="D29" s="59"/>
      <c r="E29" s="39">
        <f>SUM(E30:E33)</f>
        <v>0</v>
      </c>
      <c r="F29" s="36" t="str">
        <f>IFERROR(E29/E$5,"")</f>
        <v/>
      </c>
      <c r="G29" s="31"/>
      <c r="H29" s="37"/>
      <c r="I29" s="38" t="str">
        <f>IF(H29*E$5=0,"",H29*E$5)</f>
        <v/>
      </c>
      <c r="J29" s="31"/>
      <c r="K29" s="39">
        <f>SUM(K30:K33)</f>
        <v>0</v>
      </c>
    </row>
    <row r="30" spans="2:11" ht="19.95" customHeight="1">
      <c r="B30" s="48"/>
      <c r="C30" s="41" t="s">
        <v>25</v>
      </c>
      <c r="D30" s="59"/>
      <c r="E30" s="42"/>
      <c r="F30" s="43" t="str">
        <f>IFERROR(IF(E30/E$5=0,"",E30/E$5),"")</f>
        <v/>
      </c>
      <c r="G30" s="60"/>
      <c r="H30" s="45"/>
      <c r="I30" s="46"/>
      <c r="J30" s="60"/>
      <c r="K30" s="47"/>
    </row>
    <row r="31" spans="2:11" ht="19.95" customHeight="1">
      <c r="B31" s="48"/>
      <c r="C31" s="41" t="s">
        <v>26</v>
      </c>
      <c r="D31" s="59"/>
      <c r="E31" s="54"/>
      <c r="F31" s="55" t="str">
        <f>IFERROR(IF(E31/E$5=0,"",E31/E$5),"")</f>
        <v/>
      </c>
      <c r="G31" s="60"/>
      <c r="H31" s="56"/>
      <c r="I31" s="57"/>
      <c r="J31" s="60"/>
      <c r="K31" s="58"/>
    </row>
    <row r="32" spans="2:11" ht="19.95" customHeight="1">
      <c r="B32" s="40"/>
      <c r="C32" s="41" t="s">
        <v>28</v>
      </c>
      <c r="D32" s="59"/>
      <c r="E32" s="54"/>
      <c r="F32" s="55" t="str">
        <f>IFERROR(IF(E32/E$5=0,"",E32/E$5),"")</f>
        <v/>
      </c>
      <c r="G32" s="60"/>
      <c r="H32" s="56"/>
      <c r="I32" s="57"/>
      <c r="J32" s="60"/>
      <c r="K32" s="58"/>
    </row>
    <row r="33" spans="2:11" ht="19.95" customHeight="1">
      <c r="B33" s="48"/>
      <c r="C33" s="41" t="s">
        <v>27</v>
      </c>
      <c r="D33" s="59"/>
      <c r="E33" s="49"/>
      <c r="F33" s="50" t="str">
        <f>IFERROR(IF(E33/E$5=0,"",E33/E$5),"")</f>
        <v/>
      </c>
      <c r="G33" s="60"/>
      <c r="H33" s="51"/>
      <c r="I33" s="52"/>
      <c r="J33" s="60"/>
      <c r="K33" s="62"/>
    </row>
    <row r="34" spans="2:11" s="32" customFormat="1" ht="19.95" customHeight="1">
      <c r="B34" s="33" t="s">
        <v>9</v>
      </c>
      <c r="C34" s="34"/>
      <c r="D34" s="29"/>
      <c r="E34" s="39">
        <f>SUM(E35:E39)</f>
        <v>0</v>
      </c>
      <c r="F34" s="36" t="str">
        <f>IFERROR(E34/E$5,"")</f>
        <v/>
      </c>
      <c r="G34" s="31"/>
      <c r="H34" s="37"/>
      <c r="I34" s="38" t="str">
        <f>IF(H34*E$5=0,"",H34*E$5)</f>
        <v/>
      </c>
      <c r="J34" s="31"/>
      <c r="K34" s="39">
        <f>SUM(K35:K39)</f>
        <v>0</v>
      </c>
    </row>
    <row r="35" spans="2:11" s="32" customFormat="1" ht="19.95" customHeight="1">
      <c r="B35" s="40"/>
      <c r="C35" s="41" t="s">
        <v>14</v>
      </c>
      <c r="D35" s="29"/>
      <c r="E35" s="42"/>
      <c r="F35" s="43" t="str">
        <f>IFERROR(IF(E35/E$5=0,"",E35/E$5),"")</f>
        <v/>
      </c>
      <c r="G35" s="44"/>
      <c r="H35" s="45"/>
      <c r="I35" s="46"/>
      <c r="J35" s="44"/>
      <c r="K35" s="47"/>
    </row>
    <row r="36" spans="2:11" s="32" customFormat="1" ht="19.95" customHeight="1">
      <c r="B36" s="40"/>
      <c r="C36" s="41" t="s">
        <v>6</v>
      </c>
      <c r="D36" s="29"/>
      <c r="E36" s="54"/>
      <c r="F36" s="55" t="str">
        <f>IFERROR(IF(E36/E$5=0,"",E36/E$5),"")</f>
        <v/>
      </c>
      <c r="G36" s="44"/>
      <c r="H36" s="56"/>
      <c r="I36" s="57"/>
      <c r="J36" s="44"/>
      <c r="K36" s="58"/>
    </row>
    <row r="37" spans="2:11" s="32" customFormat="1" ht="19.95" customHeight="1">
      <c r="B37" s="40"/>
      <c r="C37" s="41" t="s">
        <v>15</v>
      </c>
      <c r="D37" s="29"/>
      <c r="E37" s="54"/>
      <c r="F37" s="55" t="str">
        <f>IFERROR(IF(E37/E$5=0,"",E37/E$5),"")</f>
        <v/>
      </c>
      <c r="G37" s="44"/>
      <c r="H37" s="56"/>
      <c r="I37" s="57"/>
      <c r="J37" s="44"/>
      <c r="K37" s="58"/>
    </row>
    <row r="38" spans="2:11" s="32" customFormat="1" ht="19.95" customHeight="1">
      <c r="B38" s="40"/>
      <c r="C38" s="41" t="s">
        <v>16</v>
      </c>
      <c r="D38" s="29"/>
      <c r="E38" s="54"/>
      <c r="F38" s="55" t="str">
        <f>IFERROR(IF(E38/E$5=0,"",E38/E$5),"")</f>
        <v/>
      </c>
      <c r="G38" s="44"/>
      <c r="H38" s="56"/>
      <c r="I38" s="57"/>
      <c r="J38" s="44"/>
      <c r="K38" s="58"/>
    </row>
    <row r="39" spans="2:11" s="32" customFormat="1" ht="19.95" customHeight="1">
      <c r="B39" s="48"/>
      <c r="C39" s="41" t="s">
        <v>13</v>
      </c>
      <c r="D39" s="29"/>
      <c r="E39" s="49"/>
      <c r="F39" s="50" t="str">
        <f>IFERROR(IF(E39/E$5=0,"",E39/E$5),"")</f>
        <v/>
      </c>
      <c r="G39" s="44"/>
      <c r="H39" s="51"/>
      <c r="I39" s="52"/>
      <c r="J39" s="44"/>
      <c r="K39" s="53"/>
    </row>
    <row r="40" spans="2:11" s="32" customFormat="1" ht="19.95" customHeight="1">
      <c r="B40" s="33" t="s">
        <v>2</v>
      </c>
      <c r="C40" s="34"/>
      <c r="D40" s="29"/>
      <c r="E40" s="35">
        <v>0</v>
      </c>
      <c r="F40" s="36" t="str">
        <f>IFERROR(E40/E$5,"")</f>
        <v/>
      </c>
      <c r="G40" s="31"/>
      <c r="H40" s="37"/>
      <c r="I40" s="38" t="str">
        <f>IF(H40*E$5=0,"",H40*E$5)</f>
        <v/>
      </c>
      <c r="J40" s="31"/>
      <c r="K40" s="35">
        <v>0</v>
      </c>
    </row>
    <row r="41" spans="2:11" s="32" customFormat="1" ht="19.95" customHeight="1">
      <c r="B41" s="33" t="s">
        <v>47</v>
      </c>
      <c r="C41" s="34"/>
      <c r="D41" s="29"/>
      <c r="E41" s="35">
        <v>0</v>
      </c>
      <c r="F41" s="36" t="str">
        <f>IFERROR(E41/E$5,"")</f>
        <v/>
      </c>
      <c r="G41" s="31"/>
      <c r="H41" s="37"/>
      <c r="I41" s="38" t="str">
        <f>IF(H41*E$5=0,"",H41*E$5)</f>
        <v/>
      </c>
      <c r="J41" s="31"/>
      <c r="K41" s="35">
        <v>0</v>
      </c>
    </row>
    <row r="42" spans="2:11" s="32" customFormat="1" ht="19.95" customHeight="1">
      <c r="B42" s="93" t="s">
        <v>48</v>
      </c>
      <c r="C42" s="93"/>
      <c r="D42" s="29"/>
      <c r="E42" s="35">
        <v>0</v>
      </c>
      <c r="F42" s="36" t="str">
        <f>IFERROR(E42/E$5,"")</f>
        <v/>
      </c>
      <c r="G42" s="31"/>
      <c r="H42" s="37"/>
      <c r="I42" s="38" t="str">
        <f>IF(H42*E$5=0,"",H42*E$5)</f>
        <v/>
      </c>
      <c r="J42" s="31"/>
      <c r="K42" s="35">
        <v>0</v>
      </c>
    </row>
    <row r="43" spans="2:11" ht="13.8">
      <c r="B43" s="63"/>
      <c r="C43" s="63"/>
      <c r="D43" s="63"/>
      <c r="E43" s="64"/>
      <c r="F43" s="65"/>
      <c r="G43" s="66"/>
      <c r="H43" s="67"/>
      <c r="I43" s="68"/>
      <c r="J43" s="66"/>
      <c r="K43" s="64"/>
    </row>
    <row r="44" spans="2:11" s="32" customFormat="1" ht="34.950000000000003" customHeight="1">
      <c r="B44" s="94" t="s">
        <v>44</v>
      </c>
      <c r="C44" s="94"/>
      <c r="D44" s="69"/>
      <c r="E44" s="98">
        <f>IFERROR(E5-E6-E7-E10-E20-E23-E29-E34-E40-E41-E42,"0")</f>
        <v>0</v>
      </c>
      <c r="F44" s="99" t="str">
        <f>IFERROR(E44/E$5,"")</f>
        <v/>
      </c>
      <c r="G44" s="69"/>
      <c r="H44" s="97" t="str">
        <f>IF(SUM(H6,H7,H10,H20,H23,H29,H34,H40,H41,H42)=0,"",SUM(H6,H7,H10,H20,H23,H29,H34,H40,H41,H42))</f>
        <v/>
      </c>
      <c r="I44" s="95" t="str">
        <f>IFERROR(IF(H44*E$5=0,"",H44*E$5),"")</f>
        <v/>
      </c>
      <c r="J44" s="69"/>
      <c r="K44" s="98">
        <f>IFERROR(E5-K6-K7-K10-K20-K23-K29-K34-K40-K41-K42,"0")</f>
        <v>0</v>
      </c>
    </row>
    <row r="45" spans="2:11" ht="13.2"/>
    <row r="46" spans="2:11" ht="13.2" hidden="1"/>
  </sheetData>
  <sheetProtection sheet="1" objects="1" scenarios="1" formatCells="0"/>
  <mergeCells count="3">
    <mergeCell ref="B4:C4"/>
    <mergeCell ref="B42:C42"/>
    <mergeCell ref="B44:C44"/>
  </mergeCells>
  <phoneticPr fontId="26" type="noConversion"/>
  <printOptions horizontalCentered="1" verticalCentered="1"/>
  <pageMargins left="0.5" right="0.5" top="0.5" bottom="0.5" header="0" footer="0"/>
  <pageSetup scale="7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E28"/>
  <sheetViews>
    <sheetView showGridLines="0" zoomScale="150" zoomScaleNormal="150" zoomScalePageLayoutView="150" workbookViewId="0"/>
  </sheetViews>
  <sheetFormatPr defaultColWidth="11.44140625" defaultRowHeight="13.2"/>
  <cols>
    <col min="1" max="1" width="16.44140625" style="1" customWidth="1"/>
    <col min="2" max="19" width="10.33203125" style="4" customWidth="1"/>
    <col min="20" max="20" width="10" style="4" bestFit="1" customWidth="1"/>
    <col min="21" max="21" width="8.6640625" style="4" customWidth="1"/>
    <col min="22" max="22" width="13.77734375" style="13" bestFit="1" customWidth="1"/>
    <col min="23" max="23" width="11.44140625" style="13"/>
    <col min="24" max="24" width="11.44140625" style="2" customWidth="1"/>
    <col min="25" max="16384" width="11.44140625" style="2"/>
  </cols>
  <sheetData>
    <row r="1" spans="1:31" ht="46.2">
      <c r="A1" s="5"/>
      <c r="C1" s="24"/>
      <c r="D1" s="92" t="s">
        <v>54</v>
      </c>
      <c r="E1" s="24"/>
      <c r="F1" s="89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31" ht="20.399999999999999">
      <c r="A2" s="6"/>
      <c r="C2" s="24"/>
      <c r="D2" s="91" t="s">
        <v>52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16"/>
    </row>
    <row r="3" spans="1:31" ht="19.05" customHeight="1" thickBot="1">
      <c r="B3" s="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3"/>
      <c r="U3" s="3"/>
    </row>
    <row r="4" spans="1:31" s="7" customFormat="1" ht="13.8">
      <c r="A4" s="100"/>
      <c r="B4" s="101" t="s">
        <v>37</v>
      </c>
      <c r="C4" s="102"/>
      <c r="D4" s="102"/>
      <c r="E4" s="102"/>
      <c r="F4" s="102"/>
      <c r="G4" s="103"/>
      <c r="H4" s="102" t="s">
        <v>38</v>
      </c>
      <c r="I4" s="102"/>
      <c r="J4" s="102"/>
      <c r="K4" s="102"/>
      <c r="L4" s="102"/>
      <c r="M4" s="102"/>
      <c r="N4" s="104" t="s">
        <v>39</v>
      </c>
      <c r="O4" s="105"/>
      <c r="P4" s="105"/>
      <c r="Q4" s="105"/>
      <c r="R4" s="105"/>
      <c r="S4" s="106"/>
    </row>
    <row r="5" spans="1:31" s="8" customFormat="1" ht="18" customHeight="1" thickBot="1">
      <c r="A5" s="107" t="s">
        <v>42</v>
      </c>
      <c r="B5" s="108">
        <v>15000</v>
      </c>
      <c r="C5" s="109">
        <v>30000</v>
      </c>
      <c r="D5" s="109">
        <v>45000</v>
      </c>
      <c r="E5" s="109">
        <v>60000</v>
      </c>
      <c r="F5" s="109">
        <v>75000</v>
      </c>
      <c r="G5" s="110">
        <v>90000</v>
      </c>
      <c r="H5" s="108">
        <v>15000</v>
      </c>
      <c r="I5" s="109">
        <v>30000</v>
      </c>
      <c r="J5" s="109">
        <v>45000</v>
      </c>
      <c r="K5" s="109">
        <v>60000</v>
      </c>
      <c r="L5" s="109">
        <v>75000</v>
      </c>
      <c r="M5" s="110">
        <v>90000</v>
      </c>
      <c r="N5" s="108">
        <v>15000</v>
      </c>
      <c r="O5" s="109">
        <v>30000</v>
      </c>
      <c r="P5" s="109">
        <v>45000</v>
      </c>
      <c r="Q5" s="109">
        <v>60000</v>
      </c>
      <c r="R5" s="109">
        <v>75000</v>
      </c>
      <c r="S5" s="110">
        <v>90000</v>
      </c>
    </row>
    <row r="6" spans="1:31" s="12" customFormat="1" ht="19.95" customHeight="1">
      <c r="A6" s="71" t="s">
        <v>10</v>
      </c>
      <c r="B6" s="72">
        <v>0.12</v>
      </c>
      <c r="C6" s="73">
        <v>0.12</v>
      </c>
      <c r="D6" s="73">
        <v>0.13</v>
      </c>
      <c r="E6" s="73">
        <v>0.13</v>
      </c>
      <c r="F6" s="73">
        <v>0.13</v>
      </c>
      <c r="G6" s="74">
        <v>0.13</v>
      </c>
      <c r="H6" s="72">
        <v>0.12</v>
      </c>
      <c r="I6" s="73">
        <v>0.12</v>
      </c>
      <c r="J6" s="73">
        <v>0.13</v>
      </c>
      <c r="K6" s="73">
        <v>0.13</v>
      </c>
      <c r="L6" s="73">
        <v>0.13</v>
      </c>
      <c r="M6" s="74">
        <v>0.13</v>
      </c>
      <c r="N6" s="72">
        <v>0.12</v>
      </c>
      <c r="O6" s="73">
        <v>0.12</v>
      </c>
      <c r="P6" s="73">
        <v>0.13</v>
      </c>
      <c r="Q6" s="73">
        <v>0.13</v>
      </c>
      <c r="R6" s="73">
        <v>0.13</v>
      </c>
      <c r="S6" s="74">
        <v>0.13</v>
      </c>
      <c r="Z6" s="15">
        <f t="shared" ref="Z6:Z14" si="0">N18*12</f>
        <v>300000</v>
      </c>
      <c r="AA6" s="15">
        <f t="shared" ref="AA6:AA14" si="1">O18*12</f>
        <v>600000</v>
      </c>
      <c r="AB6" s="15">
        <f t="shared" ref="AB6:AB14" si="2">P18*12</f>
        <v>900000</v>
      </c>
      <c r="AC6" s="15">
        <f t="shared" ref="AC6:AC14" si="3">Q18*12</f>
        <v>1200000</v>
      </c>
      <c r="AD6" s="15">
        <f t="shared" ref="AD6:AD14" si="4">R18*12</f>
        <v>1500000</v>
      </c>
      <c r="AE6" s="15">
        <f t="shared" ref="AE6:AE14" si="5">S18*12</f>
        <v>1800000</v>
      </c>
    </row>
    <row r="7" spans="1:31" s="12" customFormat="1" ht="19.95" customHeight="1">
      <c r="A7" s="71" t="s">
        <v>3</v>
      </c>
      <c r="B7" s="75">
        <v>0.18</v>
      </c>
      <c r="C7" s="76">
        <v>0.12</v>
      </c>
      <c r="D7" s="76">
        <v>0.11</v>
      </c>
      <c r="E7" s="76">
        <v>0.09</v>
      </c>
      <c r="F7" s="76">
        <v>0.08</v>
      </c>
      <c r="G7" s="77">
        <v>7.0000000000000007E-2</v>
      </c>
      <c r="H7" s="75">
        <v>0.22</v>
      </c>
      <c r="I7" s="76">
        <v>0.15</v>
      </c>
      <c r="J7" s="76">
        <v>0.12</v>
      </c>
      <c r="K7" s="76">
        <v>0.09</v>
      </c>
      <c r="L7" s="76">
        <v>0.08</v>
      </c>
      <c r="M7" s="77">
        <v>7.0000000000000007E-2</v>
      </c>
      <c r="N7" s="75">
        <v>0.22</v>
      </c>
      <c r="O7" s="76">
        <v>0.2</v>
      </c>
      <c r="P7" s="76">
        <v>0.16</v>
      </c>
      <c r="Q7" s="76">
        <v>0.12</v>
      </c>
      <c r="R7" s="76">
        <v>0.11</v>
      </c>
      <c r="S7" s="77">
        <v>0.1</v>
      </c>
      <c r="Z7" s="15">
        <f t="shared" si="0"/>
        <v>1.44</v>
      </c>
      <c r="AA7" s="15">
        <f t="shared" si="1"/>
        <v>1.44</v>
      </c>
      <c r="AB7" s="15">
        <f t="shared" si="2"/>
        <v>1.44</v>
      </c>
      <c r="AC7" s="15">
        <f t="shared" si="3"/>
        <v>1.56</v>
      </c>
      <c r="AD7" s="15">
        <f t="shared" si="4"/>
        <v>1.56</v>
      </c>
      <c r="AE7" s="15">
        <f t="shared" si="5"/>
        <v>1.6800000000000002</v>
      </c>
    </row>
    <row r="8" spans="1:31" s="12" customFormat="1" ht="19.95" customHeight="1">
      <c r="A8" s="71" t="s">
        <v>0</v>
      </c>
      <c r="B8" s="75">
        <v>0.41</v>
      </c>
      <c r="C8" s="76">
        <v>0.38</v>
      </c>
      <c r="D8" s="76">
        <v>0.34</v>
      </c>
      <c r="E8" s="76">
        <v>0.32</v>
      </c>
      <c r="F8" s="76">
        <v>0.32</v>
      </c>
      <c r="G8" s="77">
        <v>0.32</v>
      </c>
      <c r="H8" s="75">
        <v>0.34</v>
      </c>
      <c r="I8" s="76">
        <v>0.3</v>
      </c>
      <c r="J8" s="76">
        <v>0.26</v>
      </c>
      <c r="K8" s="76">
        <v>0.25</v>
      </c>
      <c r="L8" s="76">
        <v>0.24</v>
      </c>
      <c r="M8" s="77">
        <v>0.24</v>
      </c>
      <c r="N8" s="75">
        <v>0.4</v>
      </c>
      <c r="O8" s="76">
        <v>0.36</v>
      </c>
      <c r="P8" s="76">
        <v>0.32</v>
      </c>
      <c r="Q8" s="76">
        <v>0.28999999999999998</v>
      </c>
      <c r="R8" s="76">
        <v>0.28000000000000003</v>
      </c>
      <c r="S8" s="77">
        <v>0.28999999999999998</v>
      </c>
      <c r="Z8" s="15">
        <f t="shared" si="0"/>
        <v>2.88</v>
      </c>
      <c r="AA8" s="15">
        <f t="shared" si="1"/>
        <v>2.04</v>
      </c>
      <c r="AB8" s="15">
        <f t="shared" si="2"/>
        <v>1.56</v>
      </c>
      <c r="AC8" s="15">
        <f t="shared" si="3"/>
        <v>1.32</v>
      </c>
      <c r="AD8" s="15">
        <f t="shared" si="4"/>
        <v>1.08</v>
      </c>
      <c r="AE8" s="15">
        <f t="shared" si="5"/>
        <v>0.96</v>
      </c>
    </row>
    <row r="9" spans="1:31" s="12" customFormat="1" ht="19.95" customHeight="1">
      <c r="A9" s="71" t="s">
        <v>8</v>
      </c>
      <c r="B9" s="75">
        <v>0.03</v>
      </c>
      <c r="C9" s="76">
        <v>0.05</v>
      </c>
      <c r="D9" s="76">
        <v>0.05</v>
      </c>
      <c r="E9" s="76">
        <v>0.05</v>
      </c>
      <c r="F9" s="76">
        <v>0.05</v>
      </c>
      <c r="G9" s="77">
        <v>0.05</v>
      </c>
      <c r="H9" s="75">
        <v>0.03</v>
      </c>
      <c r="I9" s="76">
        <v>0.05</v>
      </c>
      <c r="J9" s="76">
        <v>0.05</v>
      </c>
      <c r="K9" s="76">
        <v>0.06</v>
      </c>
      <c r="L9" s="76">
        <v>0.06</v>
      </c>
      <c r="M9" s="77">
        <v>0.06</v>
      </c>
      <c r="N9" s="75">
        <v>0.01</v>
      </c>
      <c r="O9" s="76">
        <v>0.02</v>
      </c>
      <c r="P9" s="76">
        <v>0.03</v>
      </c>
      <c r="Q9" s="76">
        <v>0.05</v>
      </c>
      <c r="R9" s="76">
        <v>0.05</v>
      </c>
      <c r="S9" s="77">
        <v>0.05</v>
      </c>
      <c r="Z9" s="15">
        <f t="shared" si="0"/>
        <v>4.32</v>
      </c>
      <c r="AA9" s="15">
        <f t="shared" si="1"/>
        <v>3.5999999999999996</v>
      </c>
      <c r="AB9" s="15">
        <f t="shared" si="2"/>
        <v>3.24</v>
      </c>
      <c r="AC9" s="15">
        <f t="shared" si="3"/>
        <v>3.24</v>
      </c>
      <c r="AD9" s="15">
        <f t="shared" si="4"/>
        <v>3.3600000000000003</v>
      </c>
      <c r="AE9" s="15">
        <f t="shared" si="5"/>
        <v>3.3600000000000003</v>
      </c>
    </row>
    <row r="10" spans="1:31" s="12" customFormat="1" ht="19.95" customHeight="1">
      <c r="A10" s="71" t="s">
        <v>21</v>
      </c>
      <c r="B10" s="75">
        <v>0.03</v>
      </c>
      <c r="C10" s="76">
        <v>0.05</v>
      </c>
      <c r="D10" s="76">
        <v>0.05</v>
      </c>
      <c r="E10" s="76">
        <v>0.05</v>
      </c>
      <c r="F10" s="76">
        <v>0.05</v>
      </c>
      <c r="G10" s="77">
        <v>0.05</v>
      </c>
      <c r="H10" s="75">
        <v>0.03</v>
      </c>
      <c r="I10" s="76">
        <v>0.05</v>
      </c>
      <c r="J10" s="76">
        <v>0.06</v>
      </c>
      <c r="K10" s="76">
        <v>0.06</v>
      </c>
      <c r="L10" s="76">
        <v>0.06</v>
      </c>
      <c r="M10" s="77">
        <v>0.05</v>
      </c>
      <c r="N10" s="75">
        <v>0.02</v>
      </c>
      <c r="O10" s="76">
        <v>0.03</v>
      </c>
      <c r="P10" s="76">
        <v>0.04</v>
      </c>
      <c r="Q10" s="76">
        <v>0.06</v>
      </c>
      <c r="R10" s="76">
        <v>0.06</v>
      </c>
      <c r="S10" s="77">
        <v>0.06</v>
      </c>
      <c r="Z10" s="15">
        <f t="shared" si="0"/>
        <v>0</v>
      </c>
      <c r="AA10" s="15">
        <f t="shared" si="1"/>
        <v>0.24</v>
      </c>
      <c r="AB10" s="15">
        <f t="shared" si="2"/>
        <v>0.48</v>
      </c>
      <c r="AC10" s="15">
        <f t="shared" si="3"/>
        <v>0.48</v>
      </c>
      <c r="AD10" s="15">
        <f t="shared" si="4"/>
        <v>0.60000000000000009</v>
      </c>
      <c r="AE10" s="15">
        <f t="shared" si="5"/>
        <v>0.60000000000000009</v>
      </c>
    </row>
    <row r="11" spans="1:31" s="12" customFormat="1" ht="19.95" customHeight="1">
      <c r="A11" s="71" t="s">
        <v>24</v>
      </c>
      <c r="B11" s="75">
        <v>0.02</v>
      </c>
      <c r="C11" s="76">
        <v>0.04</v>
      </c>
      <c r="D11" s="76">
        <v>0.04</v>
      </c>
      <c r="E11" s="76">
        <v>0.05</v>
      </c>
      <c r="F11" s="76">
        <v>7.0000000000000007E-2</v>
      </c>
      <c r="G11" s="77">
        <v>0.08</v>
      </c>
      <c r="H11" s="75">
        <v>0.02</v>
      </c>
      <c r="I11" s="76">
        <v>0.04</v>
      </c>
      <c r="J11" s="76">
        <v>0.06</v>
      </c>
      <c r="K11" s="76">
        <v>7.0000000000000007E-2</v>
      </c>
      <c r="L11" s="76">
        <v>7.0000000000000007E-2</v>
      </c>
      <c r="M11" s="77">
        <v>0.08</v>
      </c>
      <c r="N11" s="75">
        <v>0.02</v>
      </c>
      <c r="O11" s="76">
        <v>0.03</v>
      </c>
      <c r="P11" s="76">
        <v>0.03</v>
      </c>
      <c r="Q11" s="76">
        <v>0.06</v>
      </c>
      <c r="R11" s="76">
        <v>0.06</v>
      </c>
      <c r="S11" s="77">
        <v>0.06</v>
      </c>
      <c r="Z11" s="15">
        <f t="shared" si="0"/>
        <v>0.48</v>
      </c>
      <c r="AA11" s="15">
        <f t="shared" si="1"/>
        <v>0.84000000000000008</v>
      </c>
      <c r="AB11" s="15">
        <f t="shared" si="2"/>
        <v>0.84000000000000008</v>
      </c>
      <c r="AC11" s="15">
        <f t="shared" si="3"/>
        <v>0.84000000000000008</v>
      </c>
      <c r="AD11" s="15">
        <f t="shared" si="4"/>
        <v>0.84000000000000008</v>
      </c>
      <c r="AE11" s="15">
        <f t="shared" si="5"/>
        <v>0.84000000000000008</v>
      </c>
    </row>
    <row r="12" spans="1:31" s="12" customFormat="1" ht="19.95" customHeight="1">
      <c r="A12" s="71" t="s">
        <v>9</v>
      </c>
      <c r="B12" s="75">
        <v>0.16</v>
      </c>
      <c r="C12" s="76">
        <v>0.16</v>
      </c>
      <c r="D12" s="76">
        <v>0.16</v>
      </c>
      <c r="E12" s="76">
        <v>0.16</v>
      </c>
      <c r="F12" s="76">
        <v>0.15</v>
      </c>
      <c r="G12" s="77">
        <v>0.15</v>
      </c>
      <c r="H12" s="75">
        <v>0.17</v>
      </c>
      <c r="I12" s="76">
        <v>0.16</v>
      </c>
      <c r="J12" s="76">
        <v>0.16</v>
      </c>
      <c r="K12" s="76">
        <v>0.16</v>
      </c>
      <c r="L12" s="76">
        <v>0.15</v>
      </c>
      <c r="M12" s="77">
        <v>0.14000000000000001</v>
      </c>
      <c r="N12" s="75">
        <v>0.14000000000000001</v>
      </c>
      <c r="O12" s="76">
        <v>0.14000000000000001</v>
      </c>
      <c r="P12" s="76">
        <v>0.15</v>
      </c>
      <c r="Q12" s="76">
        <v>0.14000000000000001</v>
      </c>
      <c r="R12" s="76">
        <v>0.13</v>
      </c>
      <c r="S12" s="77">
        <v>0.13</v>
      </c>
      <c r="Z12" s="15">
        <f t="shared" si="0"/>
        <v>0.12</v>
      </c>
      <c r="AA12" s="15">
        <f t="shared" si="1"/>
        <v>0.60000000000000009</v>
      </c>
      <c r="AB12" s="15">
        <f t="shared" si="2"/>
        <v>0.84000000000000008</v>
      </c>
      <c r="AC12" s="15">
        <f t="shared" si="3"/>
        <v>0.84000000000000008</v>
      </c>
      <c r="AD12" s="15">
        <f t="shared" si="4"/>
        <v>0.84000000000000008</v>
      </c>
      <c r="AE12" s="15">
        <f t="shared" si="5"/>
        <v>0.96</v>
      </c>
    </row>
    <row r="13" spans="1:31" s="12" customFormat="1" ht="19.95" customHeight="1">
      <c r="A13" s="71" t="s">
        <v>2</v>
      </c>
      <c r="B13" s="75">
        <v>0.05</v>
      </c>
      <c r="C13" s="76">
        <v>0.08</v>
      </c>
      <c r="D13" s="76">
        <v>0.12</v>
      </c>
      <c r="E13" s="76">
        <v>0.15</v>
      </c>
      <c r="F13" s="76">
        <v>0.15</v>
      </c>
      <c r="G13" s="77">
        <v>0.15</v>
      </c>
      <c r="H13" s="75">
        <v>7.0000000000000007E-2</v>
      </c>
      <c r="I13" s="76">
        <v>0.13</v>
      </c>
      <c r="J13" s="76">
        <v>0.16</v>
      </c>
      <c r="K13" s="76">
        <v>0.18</v>
      </c>
      <c r="L13" s="76">
        <v>0.21</v>
      </c>
      <c r="M13" s="77">
        <v>0.23</v>
      </c>
      <c r="N13" s="75">
        <v>0.02</v>
      </c>
      <c r="O13" s="76">
        <v>0.04</v>
      </c>
      <c r="P13" s="76">
        <v>0.06</v>
      </c>
      <c r="Q13" s="76">
        <v>0.09</v>
      </c>
      <c r="R13" s="76">
        <v>0.12</v>
      </c>
      <c r="S13" s="77">
        <v>0.13</v>
      </c>
      <c r="Z13" s="15">
        <f t="shared" si="0"/>
        <v>2.16</v>
      </c>
      <c r="AA13" s="15">
        <f t="shared" si="1"/>
        <v>1.7999999999999998</v>
      </c>
      <c r="AB13" s="15">
        <f t="shared" si="2"/>
        <v>1.32</v>
      </c>
      <c r="AC13" s="15">
        <f t="shared" si="3"/>
        <v>1.2000000000000002</v>
      </c>
      <c r="AD13" s="15">
        <f t="shared" si="4"/>
        <v>1.2000000000000002</v>
      </c>
      <c r="AE13" s="15">
        <f t="shared" si="5"/>
        <v>1.08</v>
      </c>
    </row>
    <row r="14" spans="1:31" s="12" customFormat="1" ht="19.95" customHeight="1">
      <c r="A14" s="78" t="s">
        <v>40</v>
      </c>
      <c r="B14" s="79">
        <v>0</v>
      </c>
      <c r="C14" s="80">
        <v>0</v>
      </c>
      <c r="D14" s="80">
        <v>0</v>
      </c>
      <c r="E14" s="80">
        <v>0</v>
      </c>
      <c r="F14" s="80">
        <v>0</v>
      </c>
      <c r="G14" s="81">
        <v>0</v>
      </c>
      <c r="H14" s="79">
        <v>0</v>
      </c>
      <c r="I14" s="80">
        <v>0</v>
      </c>
      <c r="J14" s="80">
        <v>0</v>
      </c>
      <c r="K14" s="80">
        <v>0</v>
      </c>
      <c r="L14" s="80">
        <v>0</v>
      </c>
      <c r="M14" s="81">
        <v>0</v>
      </c>
      <c r="N14" s="79">
        <v>0.05</v>
      </c>
      <c r="O14" s="80">
        <v>0.06</v>
      </c>
      <c r="P14" s="80">
        <v>0.08</v>
      </c>
      <c r="Q14" s="80">
        <v>0.06</v>
      </c>
      <c r="R14" s="80">
        <v>0.06</v>
      </c>
      <c r="S14" s="81">
        <v>0.05</v>
      </c>
      <c r="Z14" s="15">
        <f t="shared" si="0"/>
        <v>0.12</v>
      </c>
      <c r="AA14" s="15">
        <f t="shared" si="1"/>
        <v>0.60000000000000009</v>
      </c>
      <c r="AB14" s="15">
        <f t="shared" si="2"/>
        <v>1.2000000000000002</v>
      </c>
      <c r="AC14" s="15">
        <f t="shared" si="3"/>
        <v>1.56</v>
      </c>
      <c r="AD14" s="15">
        <f t="shared" si="4"/>
        <v>1.7999999999999998</v>
      </c>
      <c r="AE14" s="15">
        <f t="shared" si="5"/>
        <v>1.7999999999999998</v>
      </c>
    </row>
    <row r="15" spans="1:31" s="12" customFormat="1" ht="19.95" customHeight="1" thickBot="1">
      <c r="A15" s="82" t="s">
        <v>41</v>
      </c>
      <c r="B15" s="83">
        <f t="shared" ref="B15:S15" si="6">SUM(B6:B14)</f>
        <v>1</v>
      </c>
      <c r="C15" s="84">
        <f t="shared" si="6"/>
        <v>1.0000000000000002</v>
      </c>
      <c r="D15" s="84">
        <f t="shared" si="6"/>
        <v>1.0000000000000002</v>
      </c>
      <c r="E15" s="84">
        <f t="shared" si="6"/>
        <v>1.0000000000000002</v>
      </c>
      <c r="F15" s="84">
        <f t="shared" si="6"/>
        <v>1.0000000000000002</v>
      </c>
      <c r="G15" s="85">
        <f t="shared" si="6"/>
        <v>1</v>
      </c>
      <c r="H15" s="83">
        <f t="shared" si="6"/>
        <v>1</v>
      </c>
      <c r="I15" s="84">
        <f t="shared" si="6"/>
        <v>1.0000000000000002</v>
      </c>
      <c r="J15" s="84">
        <f t="shared" si="6"/>
        <v>1.0000000000000002</v>
      </c>
      <c r="K15" s="84">
        <f t="shared" si="6"/>
        <v>1.0000000000000002</v>
      </c>
      <c r="L15" s="84">
        <f t="shared" si="6"/>
        <v>1.0000000000000002</v>
      </c>
      <c r="M15" s="85">
        <f t="shared" si="6"/>
        <v>1</v>
      </c>
      <c r="N15" s="83">
        <f t="shared" si="6"/>
        <v>1</v>
      </c>
      <c r="O15" s="84">
        <f t="shared" si="6"/>
        <v>1</v>
      </c>
      <c r="P15" s="84">
        <f t="shared" si="6"/>
        <v>1.0000000000000002</v>
      </c>
      <c r="Q15" s="84">
        <f t="shared" si="6"/>
        <v>1.0000000000000002</v>
      </c>
      <c r="R15" s="84">
        <f t="shared" si="6"/>
        <v>1.0000000000000002</v>
      </c>
      <c r="S15" s="85">
        <f t="shared" si="6"/>
        <v>1.0000000000000002</v>
      </c>
    </row>
    <row r="16" spans="1:31" s="10" customFormat="1" ht="14.4" thickBo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9"/>
      <c r="U16" s="9"/>
      <c r="V16" s="14"/>
      <c r="W16" s="14"/>
    </row>
    <row r="17" spans="1:23" s="7" customFormat="1" ht="13.8">
      <c r="A17" s="100"/>
      <c r="B17" s="101" t="s">
        <v>36</v>
      </c>
      <c r="C17" s="102"/>
      <c r="D17" s="102"/>
      <c r="E17" s="102"/>
      <c r="F17" s="102"/>
      <c r="G17" s="103"/>
      <c r="H17" s="102" t="s">
        <v>34</v>
      </c>
      <c r="I17" s="102"/>
      <c r="J17" s="102"/>
      <c r="K17" s="102"/>
      <c r="L17" s="102"/>
      <c r="M17" s="102"/>
      <c r="N17" s="102" t="s">
        <v>35</v>
      </c>
      <c r="O17" s="102"/>
      <c r="P17" s="102"/>
      <c r="Q17" s="102"/>
      <c r="R17" s="102"/>
      <c r="S17" s="102"/>
      <c r="T17" s="11"/>
      <c r="U17" s="11"/>
      <c r="V17" s="14"/>
      <c r="W17" s="14"/>
    </row>
    <row r="18" spans="1:23" ht="14.4" thickBot="1">
      <c r="A18" s="107" t="s">
        <v>42</v>
      </c>
      <c r="B18" s="108">
        <v>25000</v>
      </c>
      <c r="C18" s="109">
        <f>B18+25000</f>
        <v>50000</v>
      </c>
      <c r="D18" s="109">
        <f t="shared" ref="D18:M18" si="7">C18+25000</f>
        <v>75000</v>
      </c>
      <c r="E18" s="109">
        <f t="shared" si="7"/>
        <v>100000</v>
      </c>
      <c r="F18" s="109">
        <f t="shared" si="7"/>
        <v>125000</v>
      </c>
      <c r="G18" s="110">
        <f t="shared" si="7"/>
        <v>150000</v>
      </c>
      <c r="H18" s="108">
        <v>25000</v>
      </c>
      <c r="I18" s="109">
        <f>H18+25000</f>
        <v>50000</v>
      </c>
      <c r="J18" s="109">
        <f t="shared" si="7"/>
        <v>75000</v>
      </c>
      <c r="K18" s="109">
        <f t="shared" si="7"/>
        <v>100000</v>
      </c>
      <c r="L18" s="109">
        <f t="shared" si="7"/>
        <v>125000</v>
      </c>
      <c r="M18" s="110">
        <f t="shared" si="7"/>
        <v>150000</v>
      </c>
      <c r="N18" s="108">
        <v>25000</v>
      </c>
      <c r="O18" s="109">
        <f>N18+25000</f>
        <v>50000</v>
      </c>
      <c r="P18" s="109">
        <f t="shared" ref="P18:S18" si="8">O18+25000</f>
        <v>75000</v>
      </c>
      <c r="Q18" s="109">
        <f t="shared" si="8"/>
        <v>100000</v>
      </c>
      <c r="R18" s="109">
        <f t="shared" si="8"/>
        <v>125000</v>
      </c>
      <c r="S18" s="110">
        <f t="shared" si="8"/>
        <v>150000</v>
      </c>
    </row>
    <row r="19" spans="1:23" ht="19.95" customHeight="1">
      <c r="A19" s="86" t="s">
        <v>10</v>
      </c>
      <c r="B19" s="72">
        <v>0.12</v>
      </c>
      <c r="C19" s="73">
        <v>0.12</v>
      </c>
      <c r="D19" s="73">
        <v>0.13</v>
      </c>
      <c r="E19" s="73">
        <v>0.13</v>
      </c>
      <c r="F19" s="73">
        <v>0.13</v>
      </c>
      <c r="G19" s="73">
        <v>0.14000000000000001</v>
      </c>
      <c r="H19" s="72">
        <v>0.12</v>
      </c>
      <c r="I19" s="73">
        <v>0.12</v>
      </c>
      <c r="J19" s="73">
        <v>0.13</v>
      </c>
      <c r="K19" s="73">
        <v>0.13</v>
      </c>
      <c r="L19" s="73">
        <v>0.13</v>
      </c>
      <c r="M19" s="73">
        <v>0.14000000000000001</v>
      </c>
      <c r="N19" s="72">
        <v>0.12</v>
      </c>
      <c r="O19" s="73">
        <v>0.12</v>
      </c>
      <c r="P19" s="73">
        <v>0.12</v>
      </c>
      <c r="Q19" s="73">
        <v>0.13</v>
      </c>
      <c r="R19" s="73">
        <v>0.13</v>
      </c>
      <c r="S19" s="74">
        <v>0.14000000000000001</v>
      </c>
    </row>
    <row r="20" spans="1:23" ht="19.95" customHeight="1">
      <c r="A20" s="86" t="s">
        <v>3</v>
      </c>
      <c r="B20" s="75">
        <v>0.19</v>
      </c>
      <c r="C20" s="76">
        <v>0.15</v>
      </c>
      <c r="D20" s="76">
        <v>0.12</v>
      </c>
      <c r="E20" s="76">
        <v>0.1</v>
      </c>
      <c r="F20" s="76">
        <v>0.08</v>
      </c>
      <c r="G20" s="76">
        <v>7.0000000000000007E-2</v>
      </c>
      <c r="H20" s="75">
        <v>0.25</v>
      </c>
      <c r="I20" s="76">
        <v>0.19</v>
      </c>
      <c r="J20" s="76">
        <v>0.15</v>
      </c>
      <c r="K20" s="76">
        <v>0.11</v>
      </c>
      <c r="L20" s="76">
        <v>0.09</v>
      </c>
      <c r="M20" s="76">
        <v>0.08</v>
      </c>
      <c r="N20" s="75">
        <v>0.24</v>
      </c>
      <c r="O20" s="76">
        <v>0.17</v>
      </c>
      <c r="P20" s="76">
        <v>0.13</v>
      </c>
      <c r="Q20" s="76">
        <v>0.11</v>
      </c>
      <c r="R20" s="76">
        <v>0.09</v>
      </c>
      <c r="S20" s="77">
        <v>0.08</v>
      </c>
    </row>
    <row r="21" spans="1:23" ht="19.95" customHeight="1">
      <c r="A21" s="86" t="s">
        <v>0</v>
      </c>
      <c r="B21" s="75">
        <v>0.28999999999999998</v>
      </c>
      <c r="C21" s="76">
        <v>0.31</v>
      </c>
      <c r="D21" s="76">
        <v>0.3</v>
      </c>
      <c r="E21" s="76">
        <v>0.3</v>
      </c>
      <c r="F21" s="76">
        <v>0.3</v>
      </c>
      <c r="G21" s="76">
        <v>0.3</v>
      </c>
      <c r="H21" s="75">
        <v>0.28999999999999998</v>
      </c>
      <c r="I21" s="76">
        <v>0.3</v>
      </c>
      <c r="J21" s="76">
        <v>0.27</v>
      </c>
      <c r="K21" s="76">
        <v>0.27</v>
      </c>
      <c r="L21" s="76">
        <v>0.28999999999999998</v>
      </c>
      <c r="M21" s="76">
        <v>0.28999999999999998</v>
      </c>
      <c r="N21" s="75">
        <v>0.36</v>
      </c>
      <c r="O21" s="76">
        <v>0.3</v>
      </c>
      <c r="P21" s="76">
        <v>0.27</v>
      </c>
      <c r="Q21" s="76">
        <v>0.27</v>
      </c>
      <c r="R21" s="76">
        <v>0.28000000000000003</v>
      </c>
      <c r="S21" s="77">
        <v>0.28000000000000003</v>
      </c>
    </row>
    <row r="22" spans="1:23" ht="19.95" customHeight="1">
      <c r="A22" s="86" t="s">
        <v>8</v>
      </c>
      <c r="B22" s="75">
        <v>0.04</v>
      </c>
      <c r="C22" s="76">
        <v>0.05</v>
      </c>
      <c r="D22" s="76">
        <v>0.05</v>
      </c>
      <c r="E22" s="76">
        <v>0.05</v>
      </c>
      <c r="F22" s="76">
        <v>0.05</v>
      </c>
      <c r="G22" s="76">
        <v>0.05</v>
      </c>
      <c r="H22" s="75">
        <v>0.01</v>
      </c>
      <c r="I22" s="76">
        <v>0.02</v>
      </c>
      <c r="J22" s="76">
        <v>0.04</v>
      </c>
      <c r="K22" s="76">
        <v>0.05</v>
      </c>
      <c r="L22" s="76">
        <v>0.05</v>
      </c>
      <c r="M22" s="76">
        <v>0.05</v>
      </c>
      <c r="N22" s="75">
        <v>0</v>
      </c>
      <c r="O22" s="76">
        <v>0.02</v>
      </c>
      <c r="P22" s="76">
        <v>0.04</v>
      </c>
      <c r="Q22" s="76">
        <v>0.04</v>
      </c>
      <c r="R22" s="76">
        <v>0.05</v>
      </c>
      <c r="S22" s="77">
        <v>0.05</v>
      </c>
    </row>
    <row r="23" spans="1:23" ht="19.95" customHeight="1">
      <c r="A23" s="86" t="s">
        <v>21</v>
      </c>
      <c r="B23" s="75">
        <v>0.09</v>
      </c>
      <c r="C23" s="76">
        <v>0.08</v>
      </c>
      <c r="D23" s="76">
        <v>0.08</v>
      </c>
      <c r="E23" s="76">
        <v>0.08</v>
      </c>
      <c r="F23" s="76">
        <v>0.08</v>
      </c>
      <c r="G23" s="76">
        <v>7.0000000000000007E-2</v>
      </c>
      <c r="H23" s="75">
        <v>0.06</v>
      </c>
      <c r="I23" s="76">
        <v>0.06</v>
      </c>
      <c r="J23" s="76">
        <v>7.0000000000000007E-2</v>
      </c>
      <c r="K23" s="76">
        <v>7.0000000000000007E-2</v>
      </c>
      <c r="L23" s="76">
        <v>0.06</v>
      </c>
      <c r="M23" s="76">
        <v>0.06</v>
      </c>
      <c r="N23" s="75">
        <v>0.04</v>
      </c>
      <c r="O23" s="76">
        <v>7.0000000000000007E-2</v>
      </c>
      <c r="P23" s="76">
        <v>7.0000000000000007E-2</v>
      </c>
      <c r="Q23" s="76">
        <v>7.0000000000000007E-2</v>
      </c>
      <c r="R23" s="76">
        <v>7.0000000000000007E-2</v>
      </c>
      <c r="S23" s="77">
        <v>7.0000000000000007E-2</v>
      </c>
    </row>
    <row r="24" spans="1:23" ht="19.95" customHeight="1">
      <c r="A24" s="86" t="s">
        <v>24</v>
      </c>
      <c r="B24" s="75">
        <v>0.04</v>
      </c>
      <c r="C24" s="76">
        <v>0.05</v>
      </c>
      <c r="D24" s="76">
        <v>7.0000000000000007E-2</v>
      </c>
      <c r="E24" s="76">
        <v>7.0000000000000007E-2</v>
      </c>
      <c r="F24" s="76">
        <v>7.0000000000000007E-2</v>
      </c>
      <c r="G24" s="76">
        <v>0.08</v>
      </c>
      <c r="H24" s="75">
        <v>0.04</v>
      </c>
      <c r="I24" s="76">
        <v>0.05</v>
      </c>
      <c r="J24" s="76">
        <v>7.0000000000000007E-2</v>
      </c>
      <c r="K24" s="76">
        <v>7.0000000000000007E-2</v>
      </c>
      <c r="L24" s="76">
        <v>7.0000000000000007E-2</v>
      </c>
      <c r="M24" s="76">
        <v>0.08</v>
      </c>
      <c r="N24" s="75">
        <v>0.01</v>
      </c>
      <c r="O24" s="76">
        <v>0.05</v>
      </c>
      <c r="P24" s="76">
        <v>7.0000000000000007E-2</v>
      </c>
      <c r="Q24" s="76">
        <v>7.0000000000000007E-2</v>
      </c>
      <c r="R24" s="76">
        <v>7.0000000000000007E-2</v>
      </c>
      <c r="S24" s="77">
        <v>0.08</v>
      </c>
    </row>
    <row r="25" spans="1:23" ht="19.95" customHeight="1">
      <c r="A25" s="86" t="s">
        <v>9</v>
      </c>
      <c r="B25" s="75">
        <v>0.18</v>
      </c>
      <c r="C25" s="76">
        <v>0.16</v>
      </c>
      <c r="D25" s="76">
        <v>0.14000000000000001</v>
      </c>
      <c r="E25" s="76">
        <v>0.14000000000000001</v>
      </c>
      <c r="F25" s="76">
        <v>0.14000000000000001</v>
      </c>
      <c r="G25" s="76">
        <v>0.14000000000000001</v>
      </c>
      <c r="H25" s="75">
        <v>0.18</v>
      </c>
      <c r="I25" s="76">
        <v>0.15</v>
      </c>
      <c r="J25" s="76">
        <v>0.11</v>
      </c>
      <c r="K25" s="76">
        <v>0.11</v>
      </c>
      <c r="L25" s="76">
        <v>0.11</v>
      </c>
      <c r="M25" s="76">
        <v>0.1</v>
      </c>
      <c r="N25" s="75">
        <v>0.18</v>
      </c>
      <c r="O25" s="76">
        <v>0.15</v>
      </c>
      <c r="P25" s="76">
        <v>0.11</v>
      </c>
      <c r="Q25" s="76">
        <v>0.1</v>
      </c>
      <c r="R25" s="76">
        <v>0.1</v>
      </c>
      <c r="S25" s="77">
        <v>0.09</v>
      </c>
    </row>
    <row r="26" spans="1:23" ht="19.95" customHeight="1">
      <c r="A26" s="86" t="s">
        <v>2</v>
      </c>
      <c r="B26" s="75">
        <v>0.05</v>
      </c>
      <c r="C26" s="76">
        <v>0.08</v>
      </c>
      <c r="D26" s="76">
        <v>0.11</v>
      </c>
      <c r="E26" s="76">
        <v>0.13</v>
      </c>
      <c r="F26" s="76">
        <v>0.15</v>
      </c>
      <c r="G26" s="76">
        <v>0.15</v>
      </c>
      <c r="H26" s="75">
        <v>0.02</v>
      </c>
      <c r="I26" s="76">
        <v>0.06</v>
      </c>
      <c r="J26" s="76">
        <v>0.1</v>
      </c>
      <c r="K26" s="76">
        <v>0.13</v>
      </c>
      <c r="L26" s="76">
        <v>0.15</v>
      </c>
      <c r="M26" s="76">
        <v>0.15</v>
      </c>
      <c r="N26" s="75">
        <v>0.01</v>
      </c>
      <c r="O26" s="76">
        <v>0.05</v>
      </c>
      <c r="P26" s="76">
        <v>0.1</v>
      </c>
      <c r="Q26" s="76">
        <v>0.13</v>
      </c>
      <c r="R26" s="76">
        <v>0.15</v>
      </c>
      <c r="S26" s="77">
        <v>0.15</v>
      </c>
    </row>
    <row r="27" spans="1:23" ht="19.95" customHeight="1">
      <c r="A27" s="87" t="s">
        <v>40</v>
      </c>
      <c r="B27" s="79">
        <v>0</v>
      </c>
      <c r="C27" s="80">
        <v>0</v>
      </c>
      <c r="D27" s="80">
        <v>0</v>
      </c>
      <c r="E27" s="80">
        <v>0</v>
      </c>
      <c r="F27" s="80">
        <v>0</v>
      </c>
      <c r="G27" s="80">
        <v>0</v>
      </c>
      <c r="H27" s="79">
        <v>0.03</v>
      </c>
      <c r="I27" s="80">
        <v>0.05</v>
      </c>
      <c r="J27" s="80">
        <v>0.06</v>
      </c>
      <c r="K27" s="80">
        <v>0.06</v>
      </c>
      <c r="L27" s="80">
        <v>0.05</v>
      </c>
      <c r="M27" s="80">
        <v>0.05</v>
      </c>
      <c r="N27" s="79">
        <v>0.04</v>
      </c>
      <c r="O27" s="80">
        <v>7.0000000000000007E-2</v>
      </c>
      <c r="P27" s="80">
        <v>0.09</v>
      </c>
      <c r="Q27" s="80">
        <v>0.08</v>
      </c>
      <c r="R27" s="80">
        <v>0.06</v>
      </c>
      <c r="S27" s="77">
        <v>0.06</v>
      </c>
    </row>
    <row r="28" spans="1:23" ht="19.95" customHeight="1" thickBot="1">
      <c r="A28" s="88" t="s">
        <v>41</v>
      </c>
      <c r="B28" s="83">
        <f t="shared" ref="B28:D28" si="9">SUM(B19:B27)</f>
        <v>1</v>
      </c>
      <c r="C28" s="84">
        <f t="shared" si="9"/>
        <v>1.0000000000000002</v>
      </c>
      <c r="D28" s="84">
        <f t="shared" si="9"/>
        <v>1</v>
      </c>
      <c r="E28" s="84">
        <f t="shared" ref="E28:S28" si="10">SUM(E19:E27)</f>
        <v>1</v>
      </c>
      <c r="F28" s="84">
        <f t="shared" si="10"/>
        <v>1</v>
      </c>
      <c r="G28" s="85">
        <f t="shared" si="10"/>
        <v>1</v>
      </c>
      <c r="H28" s="84">
        <f t="shared" si="10"/>
        <v>1</v>
      </c>
      <c r="I28" s="84">
        <f t="shared" si="10"/>
        <v>1</v>
      </c>
      <c r="J28" s="84">
        <f t="shared" si="10"/>
        <v>1.0000000000000002</v>
      </c>
      <c r="K28" s="84">
        <f t="shared" si="10"/>
        <v>1.0000000000000002</v>
      </c>
      <c r="L28" s="84">
        <f t="shared" si="10"/>
        <v>1.0000000000000002</v>
      </c>
      <c r="M28" s="85">
        <f t="shared" si="10"/>
        <v>1</v>
      </c>
      <c r="N28" s="84">
        <f t="shared" si="10"/>
        <v>1</v>
      </c>
      <c r="O28" s="84">
        <f t="shared" si="10"/>
        <v>1.0000000000000002</v>
      </c>
      <c r="P28" s="84">
        <f t="shared" si="10"/>
        <v>1.0000000000000002</v>
      </c>
      <c r="Q28" s="84">
        <f t="shared" si="10"/>
        <v>1.0000000000000002</v>
      </c>
      <c r="R28" s="84">
        <f t="shared" si="10"/>
        <v>1.0000000000000002</v>
      </c>
      <c r="S28" s="85">
        <f t="shared" si="10"/>
        <v>1</v>
      </c>
    </row>
  </sheetData>
  <sheetProtection sheet="1" objects="1" scenarios="1"/>
  <mergeCells count="6">
    <mergeCell ref="B17:G17"/>
    <mergeCell ref="H17:M17"/>
    <mergeCell ref="N17:S17"/>
    <mergeCell ref="B4:G4"/>
    <mergeCell ref="H4:M4"/>
    <mergeCell ref="N4:S4"/>
  </mergeCells>
  <pageMargins left="0.7" right="0.7" top="0.56000000000000005" bottom="0.75" header="0.3" footer="0.3"/>
  <pageSetup scale="61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Monthly Spending Plans</vt:lpstr>
      <vt:lpstr>Spending Guidelines</vt:lpstr>
      <vt:lpstr>'Spending Guidelines'!Print_Area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</dc:creator>
  <cp:lastModifiedBy>Mark Geissbauer</cp:lastModifiedBy>
  <cp:lastPrinted>2021-03-23T20:16:30Z</cp:lastPrinted>
  <dcterms:created xsi:type="dcterms:W3CDTF">2008-03-23T00:12:58Z</dcterms:created>
  <dcterms:modified xsi:type="dcterms:W3CDTF">2021-03-23T20:17:23Z</dcterms:modified>
</cp:coreProperties>
</file>